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KT10LT1" sheetId="1" r:id="rId1"/>
  </sheets>
  <definedNames>
    <definedName name="_xlnm._FilterDatabase" localSheetId="0" hidden="1">'CKT10LT1'!$A$1:$BT$45</definedName>
  </definedNames>
  <calcPr fullCalcOnLoad="1"/>
</workbook>
</file>

<file path=xl/sharedStrings.xml><?xml version="1.0" encoding="utf-8"?>
<sst xmlns="http://schemas.openxmlformats.org/spreadsheetml/2006/main" count="411" uniqueCount="278">
  <si>
    <t>Triều</t>
  </si>
  <si>
    <t>NLCB1(30T)</t>
  </si>
  <si>
    <t>NLCB1(2 ĐVHT)</t>
  </si>
  <si>
    <t>THI KTXD-L1</t>
  </si>
  <si>
    <t>THI KTXD -L2</t>
  </si>
  <si>
    <t>TB KTXD -L1</t>
  </si>
  <si>
    <t>KTXD (30T)</t>
  </si>
  <si>
    <t>KTXD (2ĐVHT)</t>
  </si>
  <si>
    <t>THI QT HỌC-L1</t>
  </si>
  <si>
    <t>THI QT HỌC -L2</t>
  </si>
  <si>
    <t>TB QT HỌC -L1</t>
  </si>
  <si>
    <t>QT HỌC (45T)</t>
  </si>
  <si>
    <t>QT HỌC (3 ĐVHT)</t>
  </si>
  <si>
    <t>THI THUẾ NN-L2</t>
  </si>
  <si>
    <t>TB THUẾ NN-L1</t>
  </si>
  <si>
    <t>THUẾ NN (45T)</t>
  </si>
  <si>
    <t>THUẾ NN (3ĐVHT)</t>
  </si>
  <si>
    <t>THI THUẾ NN -L1</t>
  </si>
  <si>
    <t>TB Häc kú 1-l1</t>
  </si>
  <si>
    <t>®vht kú 1</t>
  </si>
  <si>
    <t>TB häc kú 1-l2</t>
  </si>
  <si>
    <t>Chương Mỹ - Hà Nội</t>
  </si>
  <si>
    <t>Gia Viễn - Ninh Bình</t>
  </si>
  <si>
    <t>Mỹ Đức - Hà Nội</t>
  </si>
  <si>
    <t>Thanh Oai - Hà Nội</t>
  </si>
  <si>
    <t>Quốc Oai - Hà Nội</t>
  </si>
  <si>
    <t>Hoằng Hóa - Thanh Hóa</t>
  </si>
  <si>
    <t>Hải Hậu - Nam Định</t>
  </si>
  <si>
    <t>Ý Yên - Nam Định</t>
  </si>
  <si>
    <t>Thanh Liêm - Hà Nam</t>
  </si>
  <si>
    <t>Thạch Thất - Hà Nội</t>
  </si>
  <si>
    <t>Mê Linh - Hà Nội</t>
  </si>
  <si>
    <t>Gia Lộc - Hải Dương</t>
  </si>
  <si>
    <t>Trực Ninh - Nam Định</t>
  </si>
  <si>
    <t>Nông Cống - Thanh Hóa</t>
  </si>
  <si>
    <t>Phú Xuyên - Hà Nội</t>
  </si>
  <si>
    <t>Hà Đông - Hà Nội</t>
  </si>
  <si>
    <t>Thiệu Hóa - Thanh Hóa</t>
  </si>
  <si>
    <t>Từ Liêm - Hà Nội</t>
  </si>
  <si>
    <t>10/02/1993</t>
  </si>
  <si>
    <t>Mai Sơn - Sơn La</t>
  </si>
  <si>
    <t>Hương Sơn - Hà Tĩnh</t>
  </si>
  <si>
    <t>Sóc Sơn - Hà Nội</t>
  </si>
  <si>
    <t>20/04/1993</t>
  </si>
  <si>
    <t>Yên Thành - Nghệ An</t>
  </si>
  <si>
    <t>TT</t>
  </si>
  <si>
    <t>Mã SV</t>
  </si>
  <si>
    <t>Lớp</t>
  </si>
  <si>
    <t>Họ đệm</t>
  </si>
  <si>
    <t>Tên</t>
  </si>
  <si>
    <t>Ghi chú</t>
  </si>
  <si>
    <t>Ngày sinh</t>
  </si>
  <si>
    <t>Giới</t>
  </si>
  <si>
    <t>Nơi sinh</t>
  </si>
  <si>
    <t>GDTC</t>
  </si>
  <si>
    <t>GDQP</t>
  </si>
  <si>
    <t>TB ĐIỀU KIỆN</t>
  </si>
  <si>
    <t>THI TOÁN CC-L1</t>
  </si>
  <si>
    <t>THI TOÁN CC-L2</t>
  </si>
  <si>
    <t>TB TOÁN CC-L1</t>
  </si>
  <si>
    <t>TOÁN CC (60T)</t>
  </si>
  <si>
    <t>TOÁN CC (4ĐVHT)</t>
  </si>
  <si>
    <t>THI NLCB1-L1</t>
  </si>
  <si>
    <t>THI NLCB1-L2</t>
  </si>
  <si>
    <t>TB NLCB1-L1</t>
  </si>
  <si>
    <t>Anh</t>
  </si>
  <si>
    <t>Linh</t>
  </si>
  <si>
    <t>Nam</t>
  </si>
  <si>
    <t>Tuấn</t>
  </si>
  <si>
    <t>Hiền</t>
  </si>
  <si>
    <t>Đỗ Thị</t>
  </si>
  <si>
    <t>Nguyễn Thị</t>
  </si>
  <si>
    <t>Hà</t>
  </si>
  <si>
    <t>Hảo</t>
  </si>
  <si>
    <t>Hải</t>
  </si>
  <si>
    <t>Vinh</t>
  </si>
  <si>
    <t>Quỳnh</t>
  </si>
  <si>
    <t>Tình</t>
  </si>
  <si>
    <t>Nguyễn Phương</t>
  </si>
  <si>
    <t>Thảo</t>
  </si>
  <si>
    <t>Hương</t>
  </si>
  <si>
    <t>Thu</t>
  </si>
  <si>
    <t>Hoa</t>
  </si>
  <si>
    <t xml:space="preserve">Nguyễn Thị </t>
  </si>
  <si>
    <t>Lê Thị</t>
  </si>
  <si>
    <t>Huyền</t>
  </si>
  <si>
    <t>Mai</t>
  </si>
  <si>
    <t>Nguyễn Thị Hương</t>
  </si>
  <si>
    <t>Yến</t>
  </si>
  <si>
    <t>TCDN2 (3 ĐVHT)</t>
  </si>
  <si>
    <t>NLCB2 (3 ĐVHT)</t>
  </si>
  <si>
    <t>NN2 (3 ĐVHT)</t>
  </si>
  <si>
    <t>ĐLĐCSVN (3 ĐVHT)</t>
  </si>
  <si>
    <t>VHĐĐKD (3 ĐVHT)</t>
  </si>
  <si>
    <t>TTHCM (3 ĐVHT)</t>
  </si>
  <si>
    <t>TIN UD (3 ĐVHT)</t>
  </si>
  <si>
    <t>KTTCDN (4 ĐVHT)</t>
  </si>
  <si>
    <t>TTCK (2 ĐVHT)</t>
  </si>
  <si>
    <t>TB NĂM 1</t>
  </si>
  <si>
    <t>Hậu</t>
  </si>
  <si>
    <t>Huệ</t>
  </si>
  <si>
    <t>Minh</t>
  </si>
  <si>
    <t>12KT100101</t>
  </si>
  <si>
    <t>CKT10LT1</t>
  </si>
  <si>
    <t>Lê Thị Lan</t>
  </si>
  <si>
    <t>12KT100102</t>
  </si>
  <si>
    <t>Ngô Linh</t>
  </si>
  <si>
    <t>12KT100103</t>
  </si>
  <si>
    <t>Bùi Mạnh</t>
  </si>
  <si>
    <t>Chúc</t>
  </si>
  <si>
    <t>12KT100104</t>
  </si>
  <si>
    <t>Đào</t>
  </si>
  <si>
    <t>12KT100105</t>
  </si>
  <si>
    <t>Vũ Thị</t>
  </si>
  <si>
    <t>12KT100106</t>
  </si>
  <si>
    <t>12KT100107</t>
  </si>
  <si>
    <t>Lưu Quang</t>
  </si>
  <si>
    <t>12KT100108</t>
  </si>
  <si>
    <t>12KT100109</t>
  </si>
  <si>
    <t>12KT100110</t>
  </si>
  <si>
    <t>12KT100111</t>
  </si>
  <si>
    <t>12KT100112</t>
  </si>
  <si>
    <t>Trần Thị</t>
  </si>
  <si>
    <t>12KT100113</t>
  </si>
  <si>
    <t>12KT100114</t>
  </si>
  <si>
    <t>Vũ Duy</t>
  </si>
  <si>
    <t>Kiêm</t>
  </si>
  <si>
    <t>12KT100115</t>
  </si>
  <si>
    <t>Đinh Thị</t>
  </si>
  <si>
    <t>Kim</t>
  </si>
  <si>
    <t>12KT100116</t>
  </si>
  <si>
    <t>Liệu</t>
  </si>
  <si>
    <t>12KT100117</t>
  </si>
  <si>
    <t>12KT100118</t>
  </si>
  <si>
    <t>Đào Thanh</t>
  </si>
  <si>
    <t>12KT100119</t>
  </si>
  <si>
    <t>12KT100120</t>
  </si>
  <si>
    <t>Mến</t>
  </si>
  <si>
    <t>12KT100121</t>
  </si>
  <si>
    <t>12KT100122</t>
  </si>
  <si>
    <t>Trần Anh</t>
  </si>
  <si>
    <t>12KT100123</t>
  </si>
  <si>
    <t>Quyên</t>
  </si>
  <si>
    <t>12KT100124</t>
  </si>
  <si>
    <t>12KT100125</t>
  </si>
  <si>
    <t>Phạm Thị</t>
  </si>
  <si>
    <t>12KT100126</t>
  </si>
  <si>
    <t>Tâm</t>
  </si>
  <si>
    <t>12KT100127</t>
  </si>
  <si>
    <t>Bùi Phương</t>
  </si>
  <si>
    <t>12KT100128</t>
  </si>
  <si>
    <t>Vũ Thị Thanh</t>
  </si>
  <si>
    <t>12KT100129</t>
  </si>
  <si>
    <t>Lê Đinh Minh</t>
  </si>
  <si>
    <t>12KT100130</t>
  </si>
  <si>
    <t>Thu A</t>
  </si>
  <si>
    <t>12KT100131</t>
  </si>
  <si>
    <t>Thu B</t>
  </si>
  <si>
    <t>12KT100132</t>
  </si>
  <si>
    <t>Thư</t>
  </si>
  <si>
    <t>12KT100133</t>
  </si>
  <si>
    <t>Đặng Thị</t>
  </si>
  <si>
    <t>Thuyết</t>
  </si>
  <si>
    <t>12KT100134</t>
  </si>
  <si>
    <t>Lưu Thị</t>
  </si>
  <si>
    <t>Tiện</t>
  </si>
  <si>
    <t>12KT100135</t>
  </si>
  <si>
    <t>12KT100136</t>
  </si>
  <si>
    <t>12KT100137</t>
  </si>
  <si>
    <t>12KT100138</t>
  </si>
  <si>
    <t>Lê Anh</t>
  </si>
  <si>
    <t>12KT100139</t>
  </si>
  <si>
    <t>Tuyến</t>
  </si>
  <si>
    <t>12KT100140</t>
  </si>
  <si>
    <t>Uyên</t>
  </si>
  <si>
    <t>12KT100141</t>
  </si>
  <si>
    <t>12KT100142</t>
  </si>
  <si>
    <t>Đào Thị</t>
  </si>
  <si>
    <t>12KT100143</t>
  </si>
  <si>
    <t>Trần Thị Thu</t>
  </si>
  <si>
    <t>12KT100144</t>
  </si>
  <si>
    <t>Trang</t>
  </si>
  <si>
    <t>THI NLCB2-L1</t>
  </si>
  <si>
    <t>NLCB2 (45T)</t>
  </si>
  <si>
    <t>THI TTHCM-L1</t>
  </si>
  <si>
    <t>TTHCM (45T)</t>
  </si>
  <si>
    <t>THI ĐLĐCSVN-L1</t>
  </si>
  <si>
    <t>ĐLĐCSVN (45T)</t>
  </si>
  <si>
    <t>TB Häc kú 2-l1</t>
  </si>
  <si>
    <t>®vht kú 2</t>
  </si>
  <si>
    <t>TB häc kú 2-l2</t>
  </si>
  <si>
    <t>ĐVHT NĂM 1</t>
  </si>
  <si>
    <t>THI TCDN2-L1</t>
  </si>
  <si>
    <t>THI TCDN2 -L2</t>
  </si>
  <si>
    <t>TB TCDN2 -L1</t>
  </si>
  <si>
    <t>TCDN2 (45T)</t>
  </si>
  <si>
    <t>THI NLCB2 -L2</t>
  </si>
  <si>
    <t>TB NLCB2 -L1</t>
  </si>
  <si>
    <t>THI NN2-L1</t>
  </si>
  <si>
    <t>THI NN2 -L2</t>
  </si>
  <si>
    <t>TB NN2 -L1</t>
  </si>
  <si>
    <t>NN2 (45T)</t>
  </si>
  <si>
    <t>THI ĐLĐCSVN -L2</t>
  </si>
  <si>
    <t>TB ĐLĐCSVN -L1</t>
  </si>
  <si>
    <t>THI KTTCDN-L1</t>
  </si>
  <si>
    <t>THI KTTCDN -L2</t>
  </si>
  <si>
    <t>TB KTTCDN -L1</t>
  </si>
  <si>
    <t>KTTCDN (60T)</t>
  </si>
  <si>
    <t>THI VHĐĐKD-L1</t>
  </si>
  <si>
    <t>THI VHĐĐKD -L2</t>
  </si>
  <si>
    <t>TB VHĐĐKD -L1</t>
  </si>
  <si>
    <t>VHĐĐKD (45T)</t>
  </si>
  <si>
    <t>THI TTHCM -L2</t>
  </si>
  <si>
    <t>TB TTHCM -L1</t>
  </si>
  <si>
    <t>THI TIN UD-L1</t>
  </si>
  <si>
    <t>THI TIN UD -L2</t>
  </si>
  <si>
    <t>TB TIN UD -L1</t>
  </si>
  <si>
    <t>TIN UD (45T)</t>
  </si>
  <si>
    <t>THI TTCK-L1</t>
  </si>
  <si>
    <t>THI TTCK -L2</t>
  </si>
  <si>
    <t>TB TTCK -L1</t>
  </si>
  <si>
    <t>TTCK (30T)</t>
  </si>
  <si>
    <t>Nữ</t>
  </si>
  <si>
    <t>An Lão - Hải Phòng</t>
  </si>
  <si>
    <t>17/09/1994</t>
  </si>
  <si>
    <t>Cầu Giấy - Hà Nội</t>
  </si>
  <si>
    <t>21/10/1994</t>
  </si>
  <si>
    <t>06/03/1993</t>
  </si>
  <si>
    <t>28/04/1994</t>
  </si>
  <si>
    <t>Thanh Hóa</t>
  </si>
  <si>
    <t>24/12/1993</t>
  </si>
  <si>
    <t>01/05/1990</t>
  </si>
  <si>
    <t>21/10/1993</t>
  </si>
  <si>
    <t>05/10/1994</t>
  </si>
  <si>
    <t>Hà Trung - Thanh Hoá</t>
  </si>
  <si>
    <t>21/04/1993</t>
  </si>
  <si>
    <t>16/08/1994</t>
  </si>
  <si>
    <t>16/11/1993</t>
  </si>
  <si>
    <t>23/10/1993</t>
  </si>
  <si>
    <t>02/02/1994</t>
  </si>
  <si>
    <t>19/03/1994</t>
  </si>
  <si>
    <t>05/07/1993</t>
  </si>
  <si>
    <t>17/02/1994</t>
  </si>
  <si>
    <t>17/11/1993</t>
  </si>
  <si>
    <t>Bệnh viện phụ sản Hà Nội</t>
  </si>
  <si>
    <t>11/03/1994</t>
  </si>
  <si>
    <t>13/06/1993</t>
  </si>
  <si>
    <t>19/01/1994</t>
  </si>
  <si>
    <t>09/03/1994</t>
  </si>
  <si>
    <t>02/05/1993</t>
  </si>
  <si>
    <t>Nam Sách - Hải Dương</t>
  </si>
  <si>
    <t>28/08/1994</t>
  </si>
  <si>
    <t>16/04/1994</t>
  </si>
  <si>
    <t>Hậu Lộc - Thanh Hoá</t>
  </si>
  <si>
    <t>08/05/1994</t>
  </si>
  <si>
    <t>14/10/1994</t>
  </si>
  <si>
    <t>27/01/1993</t>
  </si>
  <si>
    <t>09/08/1994</t>
  </si>
  <si>
    <t>05/08/1994</t>
  </si>
  <si>
    <t>06/06/1994</t>
  </si>
  <si>
    <t>Nghi Lộc - Nghệ An</t>
  </si>
  <si>
    <t>02/08/1993</t>
  </si>
  <si>
    <t>Lý Nhân - Hà Nam</t>
  </si>
  <si>
    <t>14/07/1994</t>
  </si>
  <si>
    <t>06/12/1992</t>
  </si>
  <si>
    <t>06/06/1992</t>
  </si>
  <si>
    <t>Vân Đồn - Quảng Ninh</t>
  </si>
  <si>
    <t>21/02/1993</t>
  </si>
  <si>
    <t>03/10/1993</t>
  </si>
  <si>
    <t>29/04/1994</t>
  </si>
  <si>
    <t>05/11/1994</t>
  </si>
  <si>
    <t>16/02/1993</t>
  </si>
  <si>
    <t>Yên Định - Thanh Hoá</t>
  </si>
  <si>
    <t>22/02/1993</t>
  </si>
  <si>
    <t>23/04/1993</t>
  </si>
  <si>
    <t>Vụ Bản - Nam Định</t>
  </si>
  <si>
    <t>15/04/1994</t>
  </si>
  <si>
    <t>Phù Ninh - Phú Thọ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</si>
</sst>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$&quot;;\-#,##0\ &quot;$&quot;"/>
    <numFmt numFmtId="170" formatCode="0.0_)"/>
    <numFmt numFmtId="171" formatCode="_-* #,##0_-;\-* #,##0_-;_-* &quot;-&quot;_-;_-@_-"/>
    <numFmt numFmtId="172" formatCode="_-* #,##0.00_-;\-* #,##0.00_-;_-* &quot;-&quot;??_-;_-@_-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,##0&quot;$&quot;_);[Red]\(#,##0&quot;$&quot;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[$-409]dddd\,\ mmmm\ dd\,\ yyyy"/>
    <numFmt numFmtId="183" formatCode="#,###"/>
    <numFmt numFmtId="184" formatCode=";;;"/>
    <numFmt numFmtId="185" formatCode="d"/>
    <numFmt numFmtId="186" formatCode="mm"/>
    <numFmt numFmtId="187" formatCode="dd"/>
    <numFmt numFmtId="188" formatCode="yyyy"/>
    <numFmt numFmtId="189" formatCode="#,##0.000"/>
    <numFmt numFmtId="190" formatCode="#,##0.0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\ \ \+\ @"/>
    <numFmt numFmtId="198" formatCode="#,##0.000\ \ "/>
    <numFmt numFmtId="199" formatCode="&quot;£&quot;#,##0;[Red]\-&quot;£&quot;#,##0"/>
    <numFmt numFmtId="200" formatCode="\ \ \ \+\ @"/>
    <numFmt numFmtId="201" formatCode="\ \ \ \ \ \ \ \ @"/>
    <numFmt numFmtId="202" formatCode="000000"/>
    <numFmt numFmtId="203" formatCode="00000"/>
    <numFmt numFmtId="204" formatCode="_(* #,##0_);_(* \(#,##0\);_(* &quot;-&quot;???_);_(@_)"/>
    <numFmt numFmtId="205" formatCode="_(* #,##0.000_);_(* \(#,##0.000\);_(* &quot;-&quot;??_);_(@_)"/>
    <numFmt numFmtId="206" formatCode="#,##0.0000"/>
    <numFmt numFmtId="207" formatCode="0;[Red]0"/>
  </numFmts>
  <fonts count="31">
    <font>
      <sz val="10"/>
      <name val="Arial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MS Sans Serif"/>
      <family val="0"/>
    </font>
    <font>
      <sz val="12"/>
      <name val="VNI-Times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i/>
      <sz val="13.5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11"/>
      <color indexed="10"/>
      <name val=".VnTimeH"/>
      <family val="2"/>
    </font>
    <font>
      <b/>
      <sz val="11"/>
      <name val=".VnTimeH"/>
      <family val="2"/>
    </font>
    <font>
      <b/>
      <sz val="13"/>
      <color indexed="10"/>
      <name val=".VnTime"/>
      <family val="2"/>
    </font>
    <font>
      <b/>
      <sz val="12"/>
      <name val=".VnTime"/>
      <family val="2"/>
    </font>
    <font>
      <sz val="13.5"/>
      <color indexed="10"/>
      <name val="Times New Roman"/>
      <family val="1"/>
    </font>
    <font>
      <b/>
      <sz val="13"/>
      <color indexed="10"/>
      <name val=".VnTimeH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.5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4"/>
      <name val=".VnTime"/>
      <family val="0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/>
    </xf>
    <xf numFmtId="0" fontId="8" fillId="0" borderId="2" xfId="0" applyFont="1" applyBorder="1" applyAlignment="1">
      <alignment textRotation="90"/>
    </xf>
    <xf numFmtId="0" fontId="9" fillId="0" borderId="2" xfId="0" applyFont="1" applyBorder="1" applyAlignment="1">
      <alignment textRotation="90"/>
    </xf>
    <xf numFmtId="0" fontId="13" fillId="0" borderId="5" xfId="0" applyFont="1" applyBorder="1" applyAlignment="1">
      <alignment textRotation="90"/>
    </xf>
    <xf numFmtId="0" fontId="8" fillId="0" borderId="0" xfId="0" applyFont="1" applyAlignment="1">
      <alignment/>
    </xf>
    <xf numFmtId="0" fontId="14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5" fillId="0" borderId="8" xfId="0" applyFont="1" applyBorder="1" applyAlignment="1">
      <alignment horizontal="center" textRotation="90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5" fillId="0" borderId="10" xfId="0" applyFont="1" applyBorder="1" applyAlignment="1">
      <alignment horizontal="center" textRotation="90"/>
    </xf>
    <xf numFmtId="0" fontId="8" fillId="2" borderId="1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textRotation="90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8" fillId="4" borderId="11" xfId="0" applyFont="1" applyFill="1" applyBorder="1" applyAlignment="1">
      <alignment horizontal="center"/>
    </xf>
    <xf numFmtId="0" fontId="17" fillId="0" borderId="14" xfId="0" applyFont="1" applyBorder="1" applyAlignment="1">
      <alignment horizontal="center" textRotation="90"/>
    </xf>
    <xf numFmtId="0" fontId="18" fillId="0" borderId="15" xfId="0" applyFont="1" applyBorder="1" applyAlignment="1">
      <alignment horizontal="center" textRotation="90"/>
    </xf>
    <xf numFmtId="2" fontId="19" fillId="0" borderId="1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5" fillId="0" borderId="7" xfId="0" applyFont="1" applyBorder="1" applyAlignment="1">
      <alignment horizontal="center" textRotation="90"/>
    </xf>
    <xf numFmtId="0" fontId="15" fillId="2" borderId="7" xfId="0" applyFont="1" applyFill="1" applyBorder="1" applyAlignment="1">
      <alignment horizontal="center" textRotation="90"/>
    </xf>
    <xf numFmtId="0" fontId="8" fillId="0" borderId="1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1" xfId="0" applyFont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8" fillId="0" borderId="16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5" fillId="0" borderId="16" xfId="0" applyFont="1" applyBorder="1" applyAlignment="1">
      <alignment horizontal="center" textRotation="90"/>
    </xf>
    <xf numFmtId="0" fontId="21" fillId="0" borderId="0" xfId="0" applyFont="1" applyAlignment="1">
      <alignment/>
    </xf>
    <xf numFmtId="0" fontId="17" fillId="0" borderId="20" xfId="0" applyFont="1" applyBorder="1" applyAlignment="1">
      <alignment horizontal="center" textRotation="90"/>
    </xf>
    <xf numFmtId="0" fontId="8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11" fillId="0" borderId="0" xfId="0" applyFont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49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 textRotation="90"/>
    </xf>
    <xf numFmtId="0" fontId="18" fillId="0" borderId="2" xfId="0" applyFont="1" applyBorder="1" applyAlignment="1">
      <alignment horizontal="center" textRotation="90"/>
    </xf>
    <xf numFmtId="0" fontId="17" fillId="0" borderId="5" xfId="0" applyFont="1" applyBorder="1" applyAlignment="1">
      <alignment horizontal="center" textRotation="90"/>
    </xf>
    <xf numFmtId="0" fontId="23" fillId="0" borderId="2" xfId="0" applyFont="1" applyBorder="1" applyAlignment="1">
      <alignment horizontal="center" textRotation="90"/>
    </xf>
    <xf numFmtId="0" fontId="24" fillId="0" borderId="7" xfId="0" applyFont="1" applyBorder="1" applyAlignment="1">
      <alignment horizontal="center"/>
    </xf>
    <xf numFmtId="0" fontId="27" fillId="0" borderId="5" xfId="0" applyFont="1" applyBorder="1" applyAlignment="1">
      <alignment horizontal="center" textRotation="90"/>
    </xf>
    <xf numFmtId="0" fontId="24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textRotation="90"/>
    </xf>
    <xf numFmtId="0" fontId="8" fillId="0" borderId="19" xfId="0" applyFont="1" applyBorder="1" applyAlignment="1">
      <alignment/>
    </xf>
    <xf numFmtId="0" fontId="15" fillId="0" borderId="19" xfId="0" applyFont="1" applyBorder="1" applyAlignment="1">
      <alignment horizontal="center" textRotation="9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CZ141"/>
  <sheetViews>
    <sheetView tabSelected="1" workbookViewId="0" topLeftCell="A1">
      <pane xSplit="5" ySplit="1" topLeftCell="AT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40" sqref="E40"/>
    </sheetView>
  </sheetViews>
  <sheetFormatPr defaultColWidth="9.140625" defaultRowHeight="12.75"/>
  <cols>
    <col min="1" max="1" width="7.57421875" style="12" customWidth="1"/>
    <col min="2" max="2" width="14.28125" style="12" customWidth="1"/>
    <col min="3" max="3" width="12.140625" style="12" customWidth="1"/>
    <col min="4" max="4" width="21.7109375" style="12" customWidth="1"/>
    <col min="5" max="6" width="10.7109375" style="12" customWidth="1"/>
    <col min="7" max="7" width="13.140625" style="12" customWidth="1"/>
    <col min="8" max="8" width="9.00390625" style="12" customWidth="1"/>
    <col min="9" max="9" width="28.421875" style="12" customWidth="1"/>
    <col min="10" max="10" width="9.140625" style="12" customWidth="1"/>
    <col min="11" max="11" width="10.57421875" style="12" customWidth="1"/>
    <col min="12" max="17" width="6.00390625" style="12" customWidth="1"/>
    <col min="18" max="24" width="5.7109375" style="12" customWidth="1"/>
    <col min="25" max="25" width="5.7109375" style="69" customWidth="1"/>
    <col min="26" max="41" width="5.7109375" style="12" customWidth="1"/>
    <col min="42" max="42" width="5.7109375" style="58" customWidth="1"/>
    <col min="43" max="43" width="5.7109375" style="12" customWidth="1"/>
    <col min="44" max="44" width="5.7109375" style="58" customWidth="1"/>
    <col min="45" max="47" width="5.7109375" style="12" customWidth="1"/>
    <col min="48" max="48" width="5.7109375" style="61" customWidth="1"/>
    <col min="49" max="51" width="5.7109375" style="12" customWidth="1"/>
    <col min="52" max="52" width="5.7109375" style="61" customWidth="1"/>
    <col min="53" max="63" width="5.7109375" style="12" customWidth="1"/>
    <col min="64" max="68" width="5.7109375" style="61" customWidth="1"/>
    <col min="69" max="75" width="5.7109375" style="12" customWidth="1"/>
    <col min="76" max="76" width="5.7109375" style="61" customWidth="1"/>
    <col min="77" max="113" width="5.7109375" style="12" customWidth="1"/>
    <col min="114" max="16384" width="9.140625" style="12" customWidth="1"/>
  </cols>
  <sheetData>
    <row r="1" spans="1:104" ht="117.75" customHeight="1">
      <c r="A1" s="3" t="s">
        <v>45</v>
      </c>
      <c r="B1" s="4" t="s">
        <v>46</v>
      </c>
      <c r="C1" s="4" t="s">
        <v>47</v>
      </c>
      <c r="D1" s="4" t="s">
        <v>48</v>
      </c>
      <c r="E1" s="5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6" t="s">
        <v>55</v>
      </c>
      <c r="L1" s="7" t="s">
        <v>56</v>
      </c>
      <c r="M1" s="8" t="s">
        <v>57</v>
      </c>
      <c r="N1" s="8" t="s">
        <v>58</v>
      </c>
      <c r="O1" s="9" t="s">
        <v>59</v>
      </c>
      <c r="P1" s="10" t="s">
        <v>60</v>
      </c>
      <c r="Q1" s="11" t="s">
        <v>61</v>
      </c>
      <c r="R1" s="7" t="s">
        <v>56</v>
      </c>
      <c r="S1" s="8" t="s">
        <v>62</v>
      </c>
      <c r="T1" s="8" t="s">
        <v>63</v>
      </c>
      <c r="U1" s="9" t="s">
        <v>64</v>
      </c>
      <c r="V1" s="10" t="s">
        <v>1</v>
      </c>
      <c r="W1" s="11" t="s">
        <v>2</v>
      </c>
      <c r="X1" s="7" t="s">
        <v>56</v>
      </c>
      <c r="Y1" s="8" t="s">
        <v>3</v>
      </c>
      <c r="Z1" s="8" t="s">
        <v>4</v>
      </c>
      <c r="AA1" s="9" t="s">
        <v>5</v>
      </c>
      <c r="AB1" s="10" t="s">
        <v>6</v>
      </c>
      <c r="AC1" s="11" t="s">
        <v>7</v>
      </c>
      <c r="AD1" s="7" t="s">
        <v>56</v>
      </c>
      <c r="AE1" s="8" t="s">
        <v>8</v>
      </c>
      <c r="AF1" s="8" t="s">
        <v>9</v>
      </c>
      <c r="AG1" s="9" t="s">
        <v>10</v>
      </c>
      <c r="AH1" s="10" t="s">
        <v>11</v>
      </c>
      <c r="AI1" s="11" t="s">
        <v>12</v>
      </c>
      <c r="AJ1" s="7" t="s">
        <v>56</v>
      </c>
      <c r="AK1" s="8" t="s">
        <v>17</v>
      </c>
      <c r="AL1" s="8" t="s">
        <v>13</v>
      </c>
      <c r="AM1" s="9" t="s">
        <v>14</v>
      </c>
      <c r="AN1" s="10" t="s">
        <v>15</v>
      </c>
      <c r="AO1" s="11" t="s">
        <v>16</v>
      </c>
      <c r="AP1" s="35" t="s">
        <v>18</v>
      </c>
      <c r="AQ1" s="36" t="s">
        <v>19</v>
      </c>
      <c r="AR1" s="59" t="s">
        <v>20</v>
      </c>
      <c r="AT1" s="7" t="s">
        <v>56</v>
      </c>
      <c r="AU1" s="8" t="s">
        <v>192</v>
      </c>
      <c r="AV1" s="8" t="s">
        <v>193</v>
      </c>
      <c r="AW1" s="9" t="s">
        <v>194</v>
      </c>
      <c r="AX1" s="10" t="s">
        <v>195</v>
      </c>
      <c r="AY1" s="11" t="s">
        <v>89</v>
      </c>
      <c r="AZ1" s="7" t="s">
        <v>56</v>
      </c>
      <c r="BA1" s="8" t="s">
        <v>182</v>
      </c>
      <c r="BB1" s="8" t="s">
        <v>196</v>
      </c>
      <c r="BC1" s="9" t="s">
        <v>197</v>
      </c>
      <c r="BD1" s="10" t="s">
        <v>183</v>
      </c>
      <c r="BE1" s="11" t="s">
        <v>90</v>
      </c>
      <c r="BF1" s="7" t="s">
        <v>56</v>
      </c>
      <c r="BG1" s="8" t="s">
        <v>198</v>
      </c>
      <c r="BH1" s="8" t="s">
        <v>199</v>
      </c>
      <c r="BI1" s="9" t="s">
        <v>200</v>
      </c>
      <c r="BJ1" s="10" t="s">
        <v>201</v>
      </c>
      <c r="BK1" s="11" t="s">
        <v>91</v>
      </c>
      <c r="BL1" s="7" t="s">
        <v>56</v>
      </c>
      <c r="BM1" s="8" t="s">
        <v>186</v>
      </c>
      <c r="BN1" s="8" t="s">
        <v>202</v>
      </c>
      <c r="BO1" s="8" t="s">
        <v>203</v>
      </c>
      <c r="BP1" s="81" t="s">
        <v>187</v>
      </c>
      <c r="BQ1" s="11" t="s">
        <v>92</v>
      </c>
      <c r="BR1" s="7" t="s">
        <v>56</v>
      </c>
      <c r="BS1" s="8" t="s">
        <v>204</v>
      </c>
      <c r="BT1" s="8" t="s">
        <v>205</v>
      </c>
      <c r="BU1" s="9" t="s">
        <v>206</v>
      </c>
      <c r="BV1" s="10" t="s">
        <v>207</v>
      </c>
      <c r="BW1" s="11" t="s">
        <v>96</v>
      </c>
      <c r="BX1" s="7" t="s">
        <v>56</v>
      </c>
      <c r="BY1" s="8" t="s">
        <v>208</v>
      </c>
      <c r="BZ1" s="8" t="s">
        <v>209</v>
      </c>
      <c r="CA1" s="9" t="s">
        <v>210</v>
      </c>
      <c r="CB1" s="10" t="s">
        <v>211</v>
      </c>
      <c r="CC1" s="11" t="s">
        <v>93</v>
      </c>
      <c r="CD1" s="7" t="s">
        <v>56</v>
      </c>
      <c r="CE1" s="8" t="s">
        <v>184</v>
      </c>
      <c r="CF1" s="8" t="s">
        <v>212</v>
      </c>
      <c r="CG1" s="9" t="s">
        <v>213</v>
      </c>
      <c r="CH1" s="10" t="s">
        <v>185</v>
      </c>
      <c r="CI1" s="11" t="s">
        <v>94</v>
      </c>
      <c r="CJ1" s="7" t="s">
        <v>56</v>
      </c>
      <c r="CK1" s="8" t="s">
        <v>214</v>
      </c>
      <c r="CL1" s="8" t="s">
        <v>215</v>
      </c>
      <c r="CM1" s="9" t="s">
        <v>216</v>
      </c>
      <c r="CN1" s="10" t="s">
        <v>217</v>
      </c>
      <c r="CO1" s="11" t="s">
        <v>95</v>
      </c>
      <c r="CP1" s="7" t="s">
        <v>56</v>
      </c>
      <c r="CQ1" s="8" t="s">
        <v>218</v>
      </c>
      <c r="CR1" s="8" t="s">
        <v>219</v>
      </c>
      <c r="CS1" s="9" t="s">
        <v>220</v>
      </c>
      <c r="CT1" s="10" t="s">
        <v>221</v>
      </c>
      <c r="CU1" s="11" t="s">
        <v>97</v>
      </c>
      <c r="CV1" s="91" t="s">
        <v>188</v>
      </c>
      <c r="CW1" s="92" t="s">
        <v>189</v>
      </c>
      <c r="CX1" s="93" t="s">
        <v>190</v>
      </c>
      <c r="CY1" s="94" t="s">
        <v>191</v>
      </c>
      <c r="CZ1" s="96" t="s">
        <v>98</v>
      </c>
    </row>
    <row r="2" spans="1:104" ht="18">
      <c r="A2" s="23">
        <v>1</v>
      </c>
      <c r="B2" s="45" t="s">
        <v>102</v>
      </c>
      <c r="C2" s="23" t="s">
        <v>103</v>
      </c>
      <c r="D2" s="32" t="s">
        <v>104</v>
      </c>
      <c r="E2" s="33" t="s">
        <v>65</v>
      </c>
      <c r="F2" s="13"/>
      <c r="G2" s="83" t="s">
        <v>43</v>
      </c>
      <c r="H2" s="84" t="s">
        <v>222</v>
      </c>
      <c r="I2" s="85" t="s">
        <v>223</v>
      </c>
      <c r="J2" s="15"/>
      <c r="K2" s="16"/>
      <c r="L2" s="17">
        <v>27</v>
      </c>
      <c r="M2" s="14">
        <v>8</v>
      </c>
      <c r="N2" s="14"/>
      <c r="O2" s="14">
        <f aca="true" t="shared" si="0" ref="O2:O33">ROUND((L2*0.1+M2*0.7),0)</f>
        <v>8</v>
      </c>
      <c r="P2" s="18">
        <f aca="true" t="shared" si="1" ref="P2:P33">ROUND(MAX((L2*0.1+M2*0.7),(L2*0.1+N2*0.7)),0)</f>
        <v>8</v>
      </c>
      <c r="Q2" s="19">
        <v>4</v>
      </c>
      <c r="R2" s="20">
        <v>24</v>
      </c>
      <c r="S2" s="62">
        <v>6</v>
      </c>
      <c r="T2" s="21"/>
      <c r="U2" s="14">
        <f aca="true" t="shared" si="2" ref="U2:U33">ROUND((R2*0.1+S2*0.7),0)</f>
        <v>7</v>
      </c>
      <c r="V2" s="18">
        <f aca="true" t="shared" si="3" ref="V2:V33">ROUND(MAX((R2*0.1+S2*0.7),(R2*0.1+T2*0.7)),0)</f>
        <v>7</v>
      </c>
      <c r="W2" s="22">
        <v>2</v>
      </c>
      <c r="X2" s="20">
        <v>17</v>
      </c>
      <c r="Y2" s="66">
        <v>5</v>
      </c>
      <c r="Z2" s="21"/>
      <c r="AA2" s="14">
        <f aca="true" t="shared" si="4" ref="AA2:AA33">ROUND((X2*0.15+Y2*0.7),0)</f>
        <v>6</v>
      </c>
      <c r="AB2" s="18">
        <f aca="true" t="shared" si="5" ref="AB2:AB33">ROUND(MAX((X2*0.15+Y2*0.7),(X2*0.15+Z2*0.7)),0)</f>
        <v>6</v>
      </c>
      <c r="AC2" s="22">
        <v>2</v>
      </c>
      <c r="AD2" s="20">
        <v>24</v>
      </c>
      <c r="AE2" s="63">
        <v>5</v>
      </c>
      <c r="AF2" s="21"/>
      <c r="AG2" s="14">
        <f aca="true" t="shared" si="6" ref="AG2:AG33">ROUND((AD2*0.1+AE2*0.7),0)</f>
        <v>6</v>
      </c>
      <c r="AH2" s="18">
        <f aca="true" t="shared" si="7" ref="AH2:AH33">ROUND(MAX((AD2*0.1+AE2*0.7),(AD2*0.1+AF2*0.7)),0)</f>
        <v>6</v>
      </c>
      <c r="AI2" s="22">
        <v>3</v>
      </c>
      <c r="AJ2" s="20">
        <v>22</v>
      </c>
      <c r="AK2" s="71">
        <v>3</v>
      </c>
      <c r="AL2" s="21">
        <v>8</v>
      </c>
      <c r="AM2" s="14">
        <f aca="true" t="shared" si="8" ref="AM2:AM33">ROUND((AJ2*0.1+AK2*0.7),0)</f>
        <v>4</v>
      </c>
      <c r="AN2" s="18">
        <f aca="true" t="shared" si="9" ref="AN2:AN33">ROUND(MAX((AJ2*0.1+AK2*0.7),(AJ2*0.1+AL2*0.7)),0)</f>
        <v>8</v>
      </c>
      <c r="AO2" s="22">
        <v>3</v>
      </c>
      <c r="AP2" s="37">
        <f aca="true" t="shared" si="10" ref="AP2:AP33">(O2*Q2+U2*W2+AA2*AC2+AG2*AI2+AM2*AO2)/AQ2</f>
        <v>6.285714285714286</v>
      </c>
      <c r="AQ2" s="38">
        <f aca="true" t="shared" si="11" ref="AQ2:AQ33">Q2+W2+AC2+AI2+AO2</f>
        <v>14</v>
      </c>
      <c r="AR2" s="39">
        <f aca="true" t="shared" si="12" ref="AR2:AR33">(P2*Q2+V2*W2+AB2*AC2+AH2*AI2+AN2*AO2)/AQ2</f>
        <v>7.142857142857143</v>
      </c>
      <c r="AT2" s="99">
        <v>27</v>
      </c>
      <c r="AU2" s="103">
        <v>3</v>
      </c>
      <c r="AV2" s="14"/>
      <c r="AW2" s="14">
        <f>ROUND((AT2*0.1+AU2*0.7),0)</f>
        <v>5</v>
      </c>
      <c r="AX2" s="18">
        <f>ROUND(MAX((AT2*0.1+AU2*0.7),(AT2*0.1+AV2*0.7)),0)</f>
        <v>5</v>
      </c>
      <c r="AY2" s="49">
        <v>3</v>
      </c>
      <c r="AZ2" s="14">
        <v>35</v>
      </c>
      <c r="BA2" s="62">
        <v>9</v>
      </c>
      <c r="BB2" s="14"/>
      <c r="BC2" s="14">
        <f>ROUND((AZ2*0.1+BA2*0.6),0)</f>
        <v>9</v>
      </c>
      <c r="BD2" s="18">
        <f>ROUND(MAX((AZ2*0.1+BA2*0.6),(AZ2*0.1+BB2*0.6)),0)</f>
        <v>9</v>
      </c>
      <c r="BE2" s="49">
        <v>3</v>
      </c>
      <c r="BF2" s="95"/>
      <c r="BG2" s="21"/>
      <c r="BH2" s="21"/>
      <c r="BI2" s="14">
        <f>ROUND((BF2*0.1+BG2*0.5),0)</f>
        <v>0</v>
      </c>
      <c r="BJ2" s="18">
        <f>ROUND(MAX((BF2*0.1+BG2*0.5),(BF2*0.1+BH2*0.5)),0)</f>
        <v>0</v>
      </c>
      <c r="BK2" s="50">
        <v>3</v>
      </c>
      <c r="BL2" s="14">
        <v>33</v>
      </c>
      <c r="BM2" s="104">
        <v>5</v>
      </c>
      <c r="BN2" s="14"/>
      <c r="BO2" s="14">
        <f>ROUND((BL2*0.1+BM2*0.6),0)</f>
        <v>6</v>
      </c>
      <c r="BP2" s="18">
        <f>ROUND(MAX((BL2*0.1+BM2*0.6),(BL2*0.1+BN2*0.6)),0)</f>
        <v>6</v>
      </c>
      <c r="BQ2" s="49">
        <v>3</v>
      </c>
      <c r="BR2" s="14"/>
      <c r="BS2" s="14"/>
      <c r="BT2" s="14"/>
      <c r="BU2" s="14">
        <f>ROUND((BR2*0.1+BS2*0.7),0)</f>
        <v>0</v>
      </c>
      <c r="BV2" s="18">
        <f>ROUND(MAX((BR2*0.1+BS2*0.7),(BR2*0.1+BT2*0.7)),0)</f>
        <v>0</v>
      </c>
      <c r="BW2" s="49">
        <v>4</v>
      </c>
      <c r="BX2" s="95">
        <v>26</v>
      </c>
      <c r="BY2" s="75">
        <v>8</v>
      </c>
      <c r="BZ2" s="21"/>
      <c r="CA2" s="14">
        <f>ROUND((BX2*0.1+BY2*0.7),0)</f>
        <v>8</v>
      </c>
      <c r="CB2" s="18">
        <f>ROUND(MAX((BX2*0.1+BY2*0.7),(BX2*0.1+BZ2*0.7)),0)</f>
        <v>8</v>
      </c>
      <c r="CC2" s="50">
        <v>3</v>
      </c>
      <c r="CD2" s="97"/>
      <c r="CE2" s="77"/>
      <c r="CF2" s="14"/>
      <c r="CG2" s="14">
        <f>ROUND((CD2*0.1+CE2*0.6),0)</f>
        <v>0</v>
      </c>
      <c r="CH2" s="18">
        <f>ROUND(MAX((CD2*0.1+CE2*0.6),(CD2*0.1+CF2*0.6)),0)</f>
        <v>0</v>
      </c>
      <c r="CI2" s="49">
        <v>3</v>
      </c>
      <c r="CJ2" s="14"/>
      <c r="CK2" s="14"/>
      <c r="CL2" s="14"/>
      <c r="CM2" s="14">
        <f>ROUND((CJ2*0.1+CK2*0.7),0)</f>
        <v>0</v>
      </c>
      <c r="CN2" s="18">
        <f>ROUND(MAX((CJ2*0.1+CK2*0.7),(CJ2*0.1+CL2*0.7)),0)</f>
        <v>0</v>
      </c>
      <c r="CO2" s="49">
        <v>3</v>
      </c>
      <c r="CP2" s="14"/>
      <c r="CQ2" s="78"/>
      <c r="CR2" s="14"/>
      <c r="CS2" s="14">
        <f>ROUND((CP2*0.15+CQ2*0.7),0)</f>
        <v>0</v>
      </c>
      <c r="CT2" s="18">
        <f>ROUND(MAX((CP2*0.15+CQ2*0.7),(CP2*0.15+CR2*0.7)),0)</f>
        <v>0</v>
      </c>
      <c r="CU2" s="49">
        <v>2</v>
      </c>
      <c r="CV2" s="79">
        <f>(AW2*AY2+BC2*BE2+BI2*BK2+BO2*BQ2+BU2*BW2+CA2*CC2+CG2*CI2+CM2*CO2+CS2*CU2)/CW2</f>
        <v>3.111111111111111</v>
      </c>
      <c r="CW2" s="14">
        <f>AY2+BE2+BK2+BQ2+BW2+CC2+CI2+CO2+CU2</f>
        <v>27</v>
      </c>
      <c r="CX2" s="79">
        <f>(AX2*AY2+BD2*BE2+BJ2*BK2+BP2*BQ2+BV2*BW2+CB2*CC2+CH2*CI2+CN2*CO2+CT2*CU2)/CW2</f>
        <v>3.111111111111111</v>
      </c>
      <c r="CY2" s="80">
        <f>AQ2+CW2</f>
        <v>41</v>
      </c>
      <c r="CZ2" s="79">
        <f>(AR2*AQ2+CX2*CW2)/CY2</f>
        <v>4.487804878048781</v>
      </c>
    </row>
    <row r="3" spans="1:104" ht="18">
      <c r="A3" s="23">
        <v>2</v>
      </c>
      <c r="B3" s="45" t="s">
        <v>105</v>
      </c>
      <c r="C3" s="23" t="s">
        <v>103</v>
      </c>
      <c r="D3" s="32" t="s">
        <v>106</v>
      </c>
      <c r="E3" s="33" t="s">
        <v>65</v>
      </c>
      <c r="F3" s="24"/>
      <c r="G3" s="86" t="s">
        <v>224</v>
      </c>
      <c r="H3" s="87" t="s">
        <v>222</v>
      </c>
      <c r="I3" s="85" t="s">
        <v>225</v>
      </c>
      <c r="J3" s="25"/>
      <c r="K3" s="26"/>
      <c r="L3" s="27">
        <v>25</v>
      </c>
      <c r="M3" s="1">
        <v>7</v>
      </c>
      <c r="N3" s="1"/>
      <c r="O3" s="1">
        <f t="shared" si="0"/>
        <v>7</v>
      </c>
      <c r="P3" s="28">
        <f t="shared" si="1"/>
        <v>7</v>
      </c>
      <c r="Q3" s="29">
        <v>4</v>
      </c>
      <c r="R3" s="30">
        <v>20</v>
      </c>
      <c r="S3" s="63">
        <v>4</v>
      </c>
      <c r="T3" s="2"/>
      <c r="U3" s="1">
        <f t="shared" si="2"/>
        <v>5</v>
      </c>
      <c r="V3" s="28">
        <f t="shared" si="3"/>
        <v>5</v>
      </c>
      <c r="W3" s="31">
        <v>2</v>
      </c>
      <c r="X3" s="30">
        <v>16</v>
      </c>
      <c r="Y3" s="66">
        <v>7</v>
      </c>
      <c r="Z3" s="2"/>
      <c r="AA3" s="1">
        <f t="shared" si="4"/>
        <v>7</v>
      </c>
      <c r="AB3" s="28">
        <f t="shared" si="5"/>
        <v>7</v>
      </c>
      <c r="AC3" s="31">
        <v>2</v>
      </c>
      <c r="AD3" s="30">
        <v>25</v>
      </c>
      <c r="AE3" s="63">
        <v>6</v>
      </c>
      <c r="AF3" s="2"/>
      <c r="AG3" s="1">
        <f t="shared" si="6"/>
        <v>7</v>
      </c>
      <c r="AH3" s="28">
        <f t="shared" si="7"/>
        <v>7</v>
      </c>
      <c r="AI3" s="31">
        <v>3</v>
      </c>
      <c r="AJ3" s="30">
        <v>25</v>
      </c>
      <c r="AK3" s="72">
        <v>7</v>
      </c>
      <c r="AL3" s="2"/>
      <c r="AM3" s="1">
        <f t="shared" si="8"/>
        <v>7</v>
      </c>
      <c r="AN3" s="28">
        <f t="shared" si="9"/>
        <v>7</v>
      </c>
      <c r="AO3" s="31">
        <v>3</v>
      </c>
      <c r="AP3" s="37">
        <f t="shared" si="10"/>
        <v>6.714285714285714</v>
      </c>
      <c r="AQ3" s="38">
        <f t="shared" si="11"/>
        <v>14</v>
      </c>
      <c r="AR3" s="39">
        <f t="shared" si="12"/>
        <v>6.714285714285714</v>
      </c>
      <c r="AT3" s="100">
        <v>20</v>
      </c>
      <c r="AU3" s="104">
        <v>3</v>
      </c>
      <c r="AV3" s="1">
        <v>4</v>
      </c>
      <c r="AW3" s="1">
        <f aca="true" t="shared" si="13" ref="AW3:AW45">ROUND((AT3*0.1+AU3*0.7),0)</f>
        <v>4</v>
      </c>
      <c r="AX3" s="28">
        <f aca="true" t="shared" si="14" ref="AX3:AX45">ROUND(MAX((AT3*0.1+AU3*0.7),(AT3*0.1+AV3*0.7)),0)</f>
        <v>5</v>
      </c>
      <c r="AY3" s="53">
        <v>3</v>
      </c>
      <c r="AZ3" s="1">
        <v>35</v>
      </c>
      <c r="BA3" s="63">
        <v>6</v>
      </c>
      <c r="BB3" s="51"/>
      <c r="BC3" s="1">
        <f>ROUND((AZ3*0.1+BA3*0.6),0)</f>
        <v>7</v>
      </c>
      <c r="BD3" s="28">
        <f>ROUND(MAX((AZ3*0.1+BA3*0.6),(AZ3*0.1+BB3*0.6)),0)</f>
        <v>7</v>
      </c>
      <c r="BE3" s="53">
        <v>3</v>
      </c>
      <c r="BF3" s="51"/>
      <c r="BG3" s="51"/>
      <c r="BH3" s="51"/>
      <c r="BI3" s="51"/>
      <c r="BJ3" s="51"/>
      <c r="BK3" s="51"/>
      <c r="BL3" s="1">
        <v>30</v>
      </c>
      <c r="BM3" s="106"/>
      <c r="BN3" s="1"/>
      <c r="BO3" s="1">
        <f aca="true" t="shared" si="15" ref="BO3:BO45">ROUND((BL3*0.1+BM3*0.6),0)</f>
        <v>3</v>
      </c>
      <c r="BP3" s="28">
        <f aca="true" t="shared" si="16" ref="BP3:BP45">ROUND(MAX((BL3*0.1+BM3*0.6),(BL3*0.1+BN3*0.6)),0)</f>
        <v>3</v>
      </c>
      <c r="BQ3" s="53">
        <v>3</v>
      </c>
      <c r="BR3" s="51"/>
      <c r="BS3" s="51"/>
      <c r="BT3" s="51"/>
      <c r="BU3" s="51"/>
      <c r="BV3" s="51"/>
      <c r="BW3" s="51"/>
      <c r="BX3" s="1">
        <v>24</v>
      </c>
      <c r="BY3" s="75">
        <v>6</v>
      </c>
      <c r="BZ3" s="51"/>
      <c r="CA3" s="1">
        <f aca="true" t="shared" si="17" ref="CA3:CA45">ROUND((BX3*0.1+BY3*0.7),0)</f>
        <v>7</v>
      </c>
      <c r="CB3" s="28">
        <f aca="true" t="shared" si="18" ref="CB3:CB45">ROUND(MAX((BX3*0.1+BY3*0.7),(BX3*0.1+BZ3*0.7)),0)</f>
        <v>7</v>
      </c>
      <c r="CC3" s="54">
        <v>3</v>
      </c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</row>
    <row r="4" spans="1:104" ht="18">
      <c r="A4" s="23">
        <v>3</v>
      </c>
      <c r="B4" s="45" t="s">
        <v>107</v>
      </c>
      <c r="C4" s="23" t="s">
        <v>103</v>
      </c>
      <c r="D4" s="32" t="s">
        <v>108</v>
      </c>
      <c r="E4" s="33" t="s">
        <v>109</v>
      </c>
      <c r="F4" s="24"/>
      <c r="G4" s="86" t="s">
        <v>226</v>
      </c>
      <c r="H4" s="87" t="s">
        <v>67</v>
      </c>
      <c r="I4" s="85" t="s">
        <v>38</v>
      </c>
      <c r="J4" s="25"/>
      <c r="K4" s="26"/>
      <c r="L4" s="27">
        <v>23</v>
      </c>
      <c r="M4" s="1">
        <v>7</v>
      </c>
      <c r="N4" s="1"/>
      <c r="O4" s="1">
        <f t="shared" si="0"/>
        <v>7</v>
      </c>
      <c r="P4" s="28">
        <f t="shared" si="1"/>
        <v>7</v>
      </c>
      <c r="Q4" s="29">
        <v>4</v>
      </c>
      <c r="R4" s="30">
        <v>22</v>
      </c>
      <c r="S4" s="63">
        <v>6</v>
      </c>
      <c r="T4" s="2"/>
      <c r="U4" s="1">
        <f t="shared" si="2"/>
        <v>6</v>
      </c>
      <c r="V4" s="28">
        <f t="shared" si="3"/>
        <v>6</v>
      </c>
      <c r="W4" s="31">
        <v>2</v>
      </c>
      <c r="X4" s="30">
        <v>13</v>
      </c>
      <c r="Y4" s="66">
        <v>5</v>
      </c>
      <c r="Z4" s="2"/>
      <c r="AA4" s="1">
        <f t="shared" si="4"/>
        <v>5</v>
      </c>
      <c r="AB4" s="28">
        <f t="shared" si="5"/>
        <v>5</v>
      </c>
      <c r="AC4" s="31">
        <v>2</v>
      </c>
      <c r="AD4" s="30">
        <v>24</v>
      </c>
      <c r="AE4" s="63">
        <v>5</v>
      </c>
      <c r="AF4" s="2"/>
      <c r="AG4" s="1">
        <f t="shared" si="6"/>
        <v>6</v>
      </c>
      <c r="AH4" s="28">
        <f t="shared" si="7"/>
        <v>6</v>
      </c>
      <c r="AI4" s="31">
        <v>3</v>
      </c>
      <c r="AJ4" s="30">
        <v>20</v>
      </c>
      <c r="AK4" s="72">
        <v>6</v>
      </c>
      <c r="AL4" s="2"/>
      <c r="AM4" s="1">
        <f t="shared" si="8"/>
        <v>6</v>
      </c>
      <c r="AN4" s="28">
        <f t="shared" si="9"/>
        <v>6</v>
      </c>
      <c r="AO4" s="31">
        <v>3</v>
      </c>
      <c r="AP4" s="37">
        <f t="shared" si="10"/>
        <v>6.142857142857143</v>
      </c>
      <c r="AQ4" s="38">
        <f t="shared" si="11"/>
        <v>14</v>
      </c>
      <c r="AR4" s="39">
        <f t="shared" si="12"/>
        <v>6.142857142857143</v>
      </c>
      <c r="AT4" s="100">
        <v>21</v>
      </c>
      <c r="AU4" s="104">
        <v>4</v>
      </c>
      <c r="AV4" s="1"/>
      <c r="AW4" s="1">
        <f t="shared" si="13"/>
        <v>5</v>
      </c>
      <c r="AX4" s="28">
        <f t="shared" si="14"/>
        <v>5</v>
      </c>
      <c r="AY4" s="53">
        <v>3</v>
      </c>
      <c r="AZ4" s="1">
        <v>33</v>
      </c>
      <c r="BA4" s="63">
        <v>4</v>
      </c>
      <c r="BB4" s="51"/>
      <c r="BC4" s="1">
        <f aca="true" t="shared" si="19" ref="BC4:BC45">ROUND((AZ4*0.1+BA4*0.6),0)</f>
        <v>6</v>
      </c>
      <c r="BD4" s="28">
        <f aca="true" t="shared" si="20" ref="BD4:BD45">ROUND(MAX((AZ4*0.1+BA4*0.6),(AZ4*0.1+BB4*0.6)),0)</f>
        <v>6</v>
      </c>
      <c r="BE4" s="53">
        <v>3</v>
      </c>
      <c r="BF4" s="51"/>
      <c r="BG4" s="51"/>
      <c r="BH4" s="51"/>
      <c r="BI4" s="51"/>
      <c r="BJ4" s="51"/>
      <c r="BK4" s="51"/>
      <c r="BL4" s="1">
        <v>30</v>
      </c>
      <c r="BM4" s="104">
        <v>5</v>
      </c>
      <c r="BN4" s="1"/>
      <c r="BO4" s="1">
        <f t="shared" si="15"/>
        <v>6</v>
      </c>
      <c r="BP4" s="28">
        <f t="shared" si="16"/>
        <v>6</v>
      </c>
      <c r="BQ4" s="53">
        <v>3</v>
      </c>
      <c r="BR4" s="51"/>
      <c r="BS4" s="51"/>
      <c r="BT4" s="51"/>
      <c r="BU4" s="51"/>
      <c r="BV4" s="51"/>
      <c r="BW4" s="51"/>
      <c r="BX4" s="1">
        <v>22</v>
      </c>
      <c r="BY4" s="75">
        <v>7</v>
      </c>
      <c r="BZ4" s="51"/>
      <c r="CA4" s="1">
        <f t="shared" si="17"/>
        <v>7</v>
      </c>
      <c r="CB4" s="28">
        <f t="shared" si="18"/>
        <v>7</v>
      </c>
      <c r="CC4" s="54">
        <v>3</v>
      </c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</row>
    <row r="5" spans="1:104" ht="18">
      <c r="A5" s="23">
        <v>4</v>
      </c>
      <c r="B5" s="45" t="s">
        <v>110</v>
      </c>
      <c r="C5" s="23" t="s">
        <v>103</v>
      </c>
      <c r="D5" s="32" t="s">
        <v>71</v>
      </c>
      <c r="E5" s="33" t="s">
        <v>111</v>
      </c>
      <c r="F5" s="24"/>
      <c r="G5" s="86" t="s">
        <v>227</v>
      </c>
      <c r="H5" s="87" t="s">
        <v>222</v>
      </c>
      <c r="I5" s="85" t="s">
        <v>36</v>
      </c>
      <c r="J5" s="25"/>
      <c r="K5" s="26"/>
      <c r="L5" s="27">
        <v>26</v>
      </c>
      <c r="M5" s="1">
        <v>5</v>
      </c>
      <c r="N5" s="1"/>
      <c r="O5" s="1">
        <f t="shared" si="0"/>
        <v>6</v>
      </c>
      <c r="P5" s="28">
        <f t="shared" si="1"/>
        <v>6</v>
      </c>
      <c r="Q5" s="29">
        <v>4</v>
      </c>
      <c r="R5" s="30">
        <v>23</v>
      </c>
      <c r="S5" s="63">
        <v>7</v>
      </c>
      <c r="T5" s="2"/>
      <c r="U5" s="1">
        <f t="shared" si="2"/>
        <v>7</v>
      </c>
      <c r="V5" s="28">
        <f t="shared" si="3"/>
        <v>7</v>
      </c>
      <c r="W5" s="31">
        <v>2</v>
      </c>
      <c r="X5" s="30">
        <v>16</v>
      </c>
      <c r="Y5" s="66">
        <v>9</v>
      </c>
      <c r="Z5" s="2"/>
      <c r="AA5" s="1">
        <f t="shared" si="4"/>
        <v>9</v>
      </c>
      <c r="AB5" s="28">
        <f t="shared" si="5"/>
        <v>9</v>
      </c>
      <c r="AC5" s="31">
        <v>2</v>
      </c>
      <c r="AD5" s="30">
        <v>23</v>
      </c>
      <c r="AE5" s="63">
        <v>6</v>
      </c>
      <c r="AF5" s="2"/>
      <c r="AG5" s="1">
        <f t="shared" si="6"/>
        <v>7</v>
      </c>
      <c r="AH5" s="28">
        <f t="shared" si="7"/>
        <v>7</v>
      </c>
      <c r="AI5" s="31">
        <v>3</v>
      </c>
      <c r="AJ5" s="30">
        <v>26</v>
      </c>
      <c r="AK5" s="72">
        <v>7</v>
      </c>
      <c r="AL5" s="2"/>
      <c r="AM5" s="1">
        <f t="shared" si="8"/>
        <v>8</v>
      </c>
      <c r="AN5" s="28">
        <f t="shared" si="9"/>
        <v>8</v>
      </c>
      <c r="AO5" s="31">
        <v>3</v>
      </c>
      <c r="AP5" s="37">
        <f t="shared" si="10"/>
        <v>7.214285714285714</v>
      </c>
      <c r="AQ5" s="38">
        <f t="shared" si="11"/>
        <v>14</v>
      </c>
      <c r="AR5" s="39">
        <f t="shared" si="12"/>
        <v>7.214285714285714</v>
      </c>
      <c r="AT5" s="100">
        <v>22</v>
      </c>
      <c r="AU5" s="104">
        <v>5</v>
      </c>
      <c r="AV5" s="1"/>
      <c r="AW5" s="1">
        <f t="shared" si="13"/>
        <v>6</v>
      </c>
      <c r="AX5" s="28">
        <f t="shared" si="14"/>
        <v>6</v>
      </c>
      <c r="AY5" s="53">
        <v>3</v>
      </c>
      <c r="AZ5" s="1">
        <v>33</v>
      </c>
      <c r="BA5" s="63">
        <v>7</v>
      </c>
      <c r="BB5" s="51"/>
      <c r="BC5" s="1">
        <f t="shared" si="19"/>
        <v>8</v>
      </c>
      <c r="BD5" s="28">
        <f t="shared" si="20"/>
        <v>8</v>
      </c>
      <c r="BE5" s="53">
        <v>3</v>
      </c>
      <c r="BF5" s="51"/>
      <c r="BG5" s="51"/>
      <c r="BH5" s="51"/>
      <c r="BI5" s="51"/>
      <c r="BJ5" s="51"/>
      <c r="BK5" s="51"/>
      <c r="BL5" s="1">
        <v>31</v>
      </c>
      <c r="BM5" s="104">
        <v>8</v>
      </c>
      <c r="BN5" s="1"/>
      <c r="BO5" s="1">
        <f t="shared" si="15"/>
        <v>8</v>
      </c>
      <c r="BP5" s="28">
        <f t="shared" si="16"/>
        <v>8</v>
      </c>
      <c r="BQ5" s="53">
        <v>3</v>
      </c>
      <c r="BR5" s="51"/>
      <c r="BS5" s="51"/>
      <c r="BT5" s="51"/>
      <c r="BU5" s="51"/>
      <c r="BV5" s="51"/>
      <c r="BW5" s="51"/>
      <c r="BX5" s="1">
        <v>24</v>
      </c>
      <c r="BY5" s="75">
        <v>7</v>
      </c>
      <c r="BZ5" s="51"/>
      <c r="CA5" s="1">
        <f t="shared" si="17"/>
        <v>7</v>
      </c>
      <c r="CB5" s="28">
        <f t="shared" si="18"/>
        <v>7</v>
      </c>
      <c r="CC5" s="54">
        <v>3</v>
      </c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</row>
    <row r="6" spans="1:104" ht="18">
      <c r="A6" s="23">
        <v>5</v>
      </c>
      <c r="B6" s="45" t="s">
        <v>112</v>
      </c>
      <c r="C6" s="23" t="s">
        <v>103</v>
      </c>
      <c r="D6" s="32" t="s">
        <v>113</v>
      </c>
      <c r="E6" s="33" t="s">
        <v>100</v>
      </c>
      <c r="F6" s="24"/>
      <c r="G6" s="86" t="s">
        <v>228</v>
      </c>
      <c r="H6" s="87" t="s">
        <v>222</v>
      </c>
      <c r="I6" s="85" t="s">
        <v>229</v>
      </c>
      <c r="J6" s="25"/>
      <c r="K6" s="26"/>
      <c r="L6" s="27">
        <v>27</v>
      </c>
      <c r="M6" s="1">
        <v>5</v>
      </c>
      <c r="N6" s="1"/>
      <c r="O6" s="1">
        <f t="shared" si="0"/>
        <v>6</v>
      </c>
      <c r="P6" s="28">
        <f t="shared" si="1"/>
        <v>6</v>
      </c>
      <c r="Q6" s="29">
        <v>4</v>
      </c>
      <c r="R6" s="30">
        <v>23</v>
      </c>
      <c r="S6" s="63">
        <v>6</v>
      </c>
      <c r="T6" s="2"/>
      <c r="U6" s="1">
        <f t="shared" si="2"/>
        <v>7</v>
      </c>
      <c r="V6" s="28">
        <f t="shared" si="3"/>
        <v>7</v>
      </c>
      <c r="W6" s="31">
        <v>2</v>
      </c>
      <c r="X6" s="30">
        <v>18</v>
      </c>
      <c r="Y6" s="66">
        <v>10</v>
      </c>
      <c r="Z6" s="2"/>
      <c r="AA6" s="1">
        <f t="shared" si="4"/>
        <v>10</v>
      </c>
      <c r="AB6" s="28">
        <f t="shared" si="5"/>
        <v>10</v>
      </c>
      <c r="AC6" s="31">
        <v>2</v>
      </c>
      <c r="AD6" s="30">
        <v>25</v>
      </c>
      <c r="AE6" s="63">
        <v>6</v>
      </c>
      <c r="AF6" s="2"/>
      <c r="AG6" s="1">
        <f t="shared" si="6"/>
        <v>7</v>
      </c>
      <c r="AH6" s="28">
        <f t="shared" si="7"/>
        <v>7</v>
      </c>
      <c r="AI6" s="31">
        <v>3</v>
      </c>
      <c r="AJ6" s="30">
        <v>25</v>
      </c>
      <c r="AK6" s="72">
        <v>8</v>
      </c>
      <c r="AL6" s="2"/>
      <c r="AM6" s="1">
        <f t="shared" si="8"/>
        <v>8</v>
      </c>
      <c r="AN6" s="28">
        <f t="shared" si="9"/>
        <v>8</v>
      </c>
      <c r="AO6" s="31">
        <v>3</v>
      </c>
      <c r="AP6" s="37">
        <f t="shared" si="10"/>
        <v>7.357142857142857</v>
      </c>
      <c r="AQ6" s="38">
        <f t="shared" si="11"/>
        <v>14</v>
      </c>
      <c r="AR6" s="39">
        <f t="shared" si="12"/>
        <v>7.357142857142857</v>
      </c>
      <c r="AT6" s="100">
        <v>27</v>
      </c>
      <c r="AU6" s="104">
        <v>3</v>
      </c>
      <c r="AV6" s="1"/>
      <c r="AW6" s="1">
        <f t="shared" si="13"/>
        <v>5</v>
      </c>
      <c r="AX6" s="28">
        <f t="shared" si="14"/>
        <v>5</v>
      </c>
      <c r="AY6" s="53">
        <v>3</v>
      </c>
      <c r="AZ6" s="1">
        <v>35</v>
      </c>
      <c r="BA6" s="63">
        <v>7</v>
      </c>
      <c r="BB6" s="51"/>
      <c r="BC6" s="1">
        <f t="shared" si="19"/>
        <v>8</v>
      </c>
      <c r="BD6" s="28">
        <f t="shared" si="20"/>
        <v>8</v>
      </c>
      <c r="BE6" s="53">
        <v>3</v>
      </c>
      <c r="BF6" s="51"/>
      <c r="BG6" s="51"/>
      <c r="BH6" s="51"/>
      <c r="BI6" s="51"/>
      <c r="BJ6" s="51"/>
      <c r="BK6" s="51"/>
      <c r="BL6" s="1">
        <v>32</v>
      </c>
      <c r="BM6" s="104">
        <v>9</v>
      </c>
      <c r="BN6" s="1"/>
      <c r="BO6" s="1">
        <f t="shared" si="15"/>
        <v>9</v>
      </c>
      <c r="BP6" s="28">
        <f t="shared" si="16"/>
        <v>9</v>
      </c>
      <c r="BQ6" s="53">
        <v>3</v>
      </c>
      <c r="BR6" s="51"/>
      <c r="BS6" s="51"/>
      <c r="BT6" s="51"/>
      <c r="BU6" s="51"/>
      <c r="BV6" s="51"/>
      <c r="BW6" s="51"/>
      <c r="BX6" s="1">
        <v>26</v>
      </c>
      <c r="BY6" s="75">
        <v>0</v>
      </c>
      <c r="BZ6" s="1">
        <v>7</v>
      </c>
      <c r="CA6" s="1">
        <f t="shared" si="17"/>
        <v>3</v>
      </c>
      <c r="CB6" s="28">
        <f t="shared" si="18"/>
        <v>8</v>
      </c>
      <c r="CC6" s="54">
        <v>3</v>
      </c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</row>
    <row r="7" spans="1:104" ht="18">
      <c r="A7" s="23">
        <v>6</v>
      </c>
      <c r="B7" s="45" t="s">
        <v>114</v>
      </c>
      <c r="C7" s="23" t="s">
        <v>103</v>
      </c>
      <c r="D7" s="32" t="s">
        <v>113</v>
      </c>
      <c r="E7" s="33" t="s">
        <v>72</v>
      </c>
      <c r="F7" s="24"/>
      <c r="G7" s="86" t="s">
        <v>230</v>
      </c>
      <c r="H7" s="87" t="s">
        <v>222</v>
      </c>
      <c r="I7" s="85" t="s">
        <v>21</v>
      </c>
      <c r="J7" s="25"/>
      <c r="K7" s="26"/>
      <c r="L7" s="27">
        <v>27</v>
      </c>
      <c r="M7" s="1">
        <v>5</v>
      </c>
      <c r="N7" s="1"/>
      <c r="O7" s="1">
        <f t="shared" si="0"/>
        <v>6</v>
      </c>
      <c r="P7" s="28">
        <f t="shared" si="1"/>
        <v>6</v>
      </c>
      <c r="Q7" s="29">
        <v>4</v>
      </c>
      <c r="R7" s="30">
        <v>24</v>
      </c>
      <c r="S7" s="63">
        <v>5</v>
      </c>
      <c r="T7" s="2"/>
      <c r="U7" s="1">
        <f t="shared" si="2"/>
        <v>6</v>
      </c>
      <c r="V7" s="28">
        <f t="shared" si="3"/>
        <v>6</v>
      </c>
      <c r="W7" s="31">
        <v>2</v>
      </c>
      <c r="X7" s="30">
        <v>14</v>
      </c>
      <c r="Y7" s="66">
        <v>10</v>
      </c>
      <c r="Z7" s="2"/>
      <c r="AA7" s="1">
        <f t="shared" si="4"/>
        <v>9</v>
      </c>
      <c r="AB7" s="28">
        <f t="shared" si="5"/>
        <v>9</v>
      </c>
      <c r="AC7" s="31">
        <v>2</v>
      </c>
      <c r="AD7" s="30">
        <v>25</v>
      </c>
      <c r="AE7" s="63">
        <v>5</v>
      </c>
      <c r="AF7" s="2"/>
      <c r="AG7" s="1">
        <f t="shared" si="6"/>
        <v>6</v>
      </c>
      <c r="AH7" s="28">
        <f t="shared" si="7"/>
        <v>6</v>
      </c>
      <c r="AI7" s="31">
        <v>3</v>
      </c>
      <c r="AJ7" s="30">
        <v>21</v>
      </c>
      <c r="AK7" s="72">
        <v>7</v>
      </c>
      <c r="AL7" s="2"/>
      <c r="AM7" s="1">
        <f t="shared" si="8"/>
        <v>7</v>
      </c>
      <c r="AN7" s="28">
        <f t="shared" si="9"/>
        <v>7</v>
      </c>
      <c r="AO7" s="31">
        <v>3</v>
      </c>
      <c r="AP7" s="37">
        <f t="shared" si="10"/>
        <v>6.642857142857143</v>
      </c>
      <c r="AQ7" s="38">
        <f t="shared" si="11"/>
        <v>14</v>
      </c>
      <c r="AR7" s="39">
        <f t="shared" si="12"/>
        <v>6.642857142857143</v>
      </c>
      <c r="AT7" s="100">
        <v>22</v>
      </c>
      <c r="AU7" s="104">
        <v>4</v>
      </c>
      <c r="AV7" s="1"/>
      <c r="AW7" s="1">
        <f t="shared" si="13"/>
        <v>5</v>
      </c>
      <c r="AX7" s="28">
        <f t="shared" si="14"/>
        <v>5</v>
      </c>
      <c r="AY7" s="53">
        <v>3</v>
      </c>
      <c r="AZ7" s="1">
        <v>28</v>
      </c>
      <c r="BA7" s="63">
        <v>7</v>
      </c>
      <c r="BB7" s="51"/>
      <c r="BC7" s="1">
        <f t="shared" si="19"/>
        <v>7</v>
      </c>
      <c r="BD7" s="28">
        <f t="shared" si="20"/>
        <v>7</v>
      </c>
      <c r="BE7" s="53">
        <v>3</v>
      </c>
      <c r="BF7" s="51"/>
      <c r="BG7" s="51"/>
      <c r="BH7" s="51"/>
      <c r="BI7" s="51"/>
      <c r="BJ7" s="51"/>
      <c r="BK7" s="51"/>
      <c r="BL7" s="1">
        <v>26</v>
      </c>
      <c r="BM7" s="104">
        <v>7</v>
      </c>
      <c r="BN7" s="1"/>
      <c r="BO7" s="1">
        <f t="shared" si="15"/>
        <v>7</v>
      </c>
      <c r="BP7" s="28">
        <f t="shared" si="16"/>
        <v>7</v>
      </c>
      <c r="BQ7" s="53">
        <v>3</v>
      </c>
      <c r="BR7" s="51"/>
      <c r="BS7" s="51"/>
      <c r="BT7" s="51"/>
      <c r="BU7" s="51"/>
      <c r="BV7" s="51"/>
      <c r="BW7" s="51"/>
      <c r="BX7" s="1">
        <v>22</v>
      </c>
      <c r="BY7" s="75">
        <v>7</v>
      </c>
      <c r="BZ7" s="51"/>
      <c r="CA7" s="1">
        <f t="shared" si="17"/>
        <v>7</v>
      </c>
      <c r="CB7" s="28">
        <f t="shared" si="18"/>
        <v>7</v>
      </c>
      <c r="CC7" s="54">
        <v>3</v>
      </c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</row>
    <row r="8" spans="1:104" ht="18">
      <c r="A8" s="23">
        <v>7</v>
      </c>
      <c r="B8" s="45" t="s">
        <v>115</v>
      </c>
      <c r="C8" s="23" t="s">
        <v>103</v>
      </c>
      <c r="D8" s="32" t="s">
        <v>116</v>
      </c>
      <c r="E8" s="33" t="s">
        <v>74</v>
      </c>
      <c r="F8" s="24"/>
      <c r="G8" s="86" t="s">
        <v>231</v>
      </c>
      <c r="H8" s="87" t="s">
        <v>67</v>
      </c>
      <c r="I8" s="85" t="s">
        <v>31</v>
      </c>
      <c r="J8" s="25"/>
      <c r="K8" s="26"/>
      <c r="L8" s="27">
        <v>27</v>
      </c>
      <c r="M8" s="1">
        <v>6</v>
      </c>
      <c r="N8" s="1"/>
      <c r="O8" s="1">
        <f t="shared" si="0"/>
        <v>7</v>
      </c>
      <c r="P8" s="28">
        <f t="shared" si="1"/>
        <v>7</v>
      </c>
      <c r="Q8" s="29">
        <v>4</v>
      </c>
      <c r="R8" s="30">
        <v>27</v>
      </c>
      <c r="S8" s="63">
        <v>7</v>
      </c>
      <c r="T8" s="2"/>
      <c r="U8" s="1">
        <f t="shared" si="2"/>
        <v>8</v>
      </c>
      <c r="V8" s="28">
        <f t="shared" si="3"/>
        <v>8</v>
      </c>
      <c r="W8" s="31">
        <v>2</v>
      </c>
      <c r="X8" s="30">
        <v>18</v>
      </c>
      <c r="Y8" s="66">
        <v>9</v>
      </c>
      <c r="Z8" s="2"/>
      <c r="AA8" s="1">
        <f t="shared" si="4"/>
        <v>9</v>
      </c>
      <c r="AB8" s="28">
        <f t="shared" si="5"/>
        <v>9</v>
      </c>
      <c r="AC8" s="31">
        <v>2</v>
      </c>
      <c r="AD8" s="30">
        <v>26</v>
      </c>
      <c r="AE8" s="63">
        <v>8</v>
      </c>
      <c r="AF8" s="2"/>
      <c r="AG8" s="1">
        <f t="shared" si="6"/>
        <v>8</v>
      </c>
      <c r="AH8" s="28">
        <f t="shared" si="7"/>
        <v>8</v>
      </c>
      <c r="AI8" s="31">
        <v>3</v>
      </c>
      <c r="AJ8" s="30">
        <v>24</v>
      </c>
      <c r="AK8" s="72">
        <v>8</v>
      </c>
      <c r="AL8" s="2"/>
      <c r="AM8" s="1">
        <f t="shared" si="8"/>
        <v>8</v>
      </c>
      <c r="AN8" s="28">
        <f t="shared" si="9"/>
        <v>8</v>
      </c>
      <c r="AO8" s="31">
        <v>3</v>
      </c>
      <c r="AP8" s="37">
        <f t="shared" si="10"/>
        <v>7.857142857142857</v>
      </c>
      <c r="AQ8" s="38">
        <f t="shared" si="11"/>
        <v>14</v>
      </c>
      <c r="AR8" s="39">
        <f t="shared" si="12"/>
        <v>7.857142857142857</v>
      </c>
      <c r="AT8" s="100">
        <v>28</v>
      </c>
      <c r="AU8" s="104">
        <v>5</v>
      </c>
      <c r="AV8" s="1"/>
      <c r="AW8" s="1">
        <f t="shared" si="13"/>
        <v>6</v>
      </c>
      <c r="AX8" s="28">
        <f t="shared" si="14"/>
        <v>6</v>
      </c>
      <c r="AY8" s="53">
        <v>3</v>
      </c>
      <c r="AZ8" s="1">
        <v>33</v>
      </c>
      <c r="BA8" s="63">
        <v>8</v>
      </c>
      <c r="BB8" s="51"/>
      <c r="BC8" s="1">
        <f t="shared" si="19"/>
        <v>8</v>
      </c>
      <c r="BD8" s="28">
        <f t="shared" si="20"/>
        <v>8</v>
      </c>
      <c r="BE8" s="53">
        <v>3</v>
      </c>
      <c r="BF8" s="51"/>
      <c r="BG8" s="51"/>
      <c r="BH8" s="51"/>
      <c r="BI8" s="51"/>
      <c r="BJ8" s="51"/>
      <c r="BK8" s="51"/>
      <c r="BL8" s="1">
        <v>33</v>
      </c>
      <c r="BM8" s="104">
        <v>6</v>
      </c>
      <c r="BN8" s="1"/>
      <c r="BO8" s="1">
        <f t="shared" si="15"/>
        <v>7</v>
      </c>
      <c r="BP8" s="28">
        <f t="shared" si="16"/>
        <v>7</v>
      </c>
      <c r="BQ8" s="53">
        <v>3</v>
      </c>
      <c r="BR8" s="51"/>
      <c r="BS8" s="51"/>
      <c r="BT8" s="51"/>
      <c r="BU8" s="51"/>
      <c r="BV8" s="51"/>
      <c r="BW8" s="51"/>
      <c r="BX8" s="1">
        <v>26</v>
      </c>
      <c r="BY8" s="75">
        <v>6</v>
      </c>
      <c r="BZ8" s="51"/>
      <c r="CA8" s="1">
        <f t="shared" si="17"/>
        <v>7</v>
      </c>
      <c r="CB8" s="28">
        <f t="shared" si="18"/>
        <v>7</v>
      </c>
      <c r="CC8" s="54">
        <v>3</v>
      </c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</row>
    <row r="9" spans="1:104" ht="18">
      <c r="A9" s="23">
        <v>8</v>
      </c>
      <c r="B9" s="45" t="s">
        <v>117</v>
      </c>
      <c r="C9" s="23" t="s">
        <v>103</v>
      </c>
      <c r="D9" s="32" t="s">
        <v>71</v>
      </c>
      <c r="E9" s="33" t="s">
        <v>73</v>
      </c>
      <c r="F9" s="24"/>
      <c r="G9" s="86" t="s">
        <v>232</v>
      </c>
      <c r="H9" s="87" t="s">
        <v>222</v>
      </c>
      <c r="I9" s="85" t="s">
        <v>30</v>
      </c>
      <c r="J9" s="25"/>
      <c r="K9" s="26"/>
      <c r="L9" s="27">
        <v>23</v>
      </c>
      <c r="M9" s="1">
        <v>6</v>
      </c>
      <c r="N9" s="1"/>
      <c r="O9" s="1">
        <f t="shared" si="0"/>
        <v>7</v>
      </c>
      <c r="P9" s="28">
        <f t="shared" si="1"/>
        <v>7</v>
      </c>
      <c r="Q9" s="29">
        <v>4</v>
      </c>
      <c r="R9" s="30">
        <v>25</v>
      </c>
      <c r="S9" s="63">
        <v>4</v>
      </c>
      <c r="T9" s="2"/>
      <c r="U9" s="1">
        <f t="shared" si="2"/>
        <v>5</v>
      </c>
      <c r="V9" s="28">
        <f t="shared" si="3"/>
        <v>5</v>
      </c>
      <c r="W9" s="31">
        <v>2</v>
      </c>
      <c r="X9" s="30">
        <v>16</v>
      </c>
      <c r="Y9" s="66">
        <v>7</v>
      </c>
      <c r="Z9" s="2"/>
      <c r="AA9" s="1">
        <f t="shared" si="4"/>
        <v>7</v>
      </c>
      <c r="AB9" s="28">
        <f t="shared" si="5"/>
        <v>7</v>
      </c>
      <c r="AC9" s="31">
        <v>2</v>
      </c>
      <c r="AD9" s="30">
        <v>25</v>
      </c>
      <c r="AE9" s="63">
        <v>3</v>
      </c>
      <c r="AF9" s="2"/>
      <c r="AG9" s="1">
        <f t="shared" si="6"/>
        <v>5</v>
      </c>
      <c r="AH9" s="28">
        <f t="shared" si="7"/>
        <v>5</v>
      </c>
      <c r="AI9" s="31">
        <v>3</v>
      </c>
      <c r="AJ9" s="30">
        <v>22</v>
      </c>
      <c r="AK9" s="72">
        <v>4</v>
      </c>
      <c r="AL9" s="2"/>
      <c r="AM9" s="1">
        <f t="shared" si="8"/>
        <v>5</v>
      </c>
      <c r="AN9" s="28">
        <f t="shared" si="9"/>
        <v>5</v>
      </c>
      <c r="AO9" s="31">
        <v>3</v>
      </c>
      <c r="AP9" s="37">
        <f t="shared" si="10"/>
        <v>5.857142857142857</v>
      </c>
      <c r="AQ9" s="38">
        <f t="shared" si="11"/>
        <v>14</v>
      </c>
      <c r="AR9" s="39">
        <f t="shared" si="12"/>
        <v>5.857142857142857</v>
      </c>
      <c r="AT9" s="100">
        <v>23</v>
      </c>
      <c r="AU9" s="104">
        <v>4</v>
      </c>
      <c r="AV9" s="1"/>
      <c r="AW9" s="1">
        <f t="shared" si="13"/>
        <v>5</v>
      </c>
      <c r="AX9" s="28">
        <f t="shared" si="14"/>
        <v>5</v>
      </c>
      <c r="AY9" s="53">
        <v>3</v>
      </c>
      <c r="AZ9" s="1">
        <v>34</v>
      </c>
      <c r="BA9" s="63">
        <v>6</v>
      </c>
      <c r="BB9" s="51"/>
      <c r="BC9" s="1">
        <f t="shared" si="19"/>
        <v>7</v>
      </c>
      <c r="BD9" s="28">
        <f t="shared" si="20"/>
        <v>7</v>
      </c>
      <c r="BE9" s="53">
        <v>3</v>
      </c>
      <c r="BF9" s="51"/>
      <c r="BG9" s="51"/>
      <c r="BH9" s="51"/>
      <c r="BI9" s="51"/>
      <c r="BJ9" s="51"/>
      <c r="BK9" s="51"/>
      <c r="BL9" s="1">
        <v>30</v>
      </c>
      <c r="BM9" s="104">
        <v>3</v>
      </c>
      <c r="BN9" s="1"/>
      <c r="BO9" s="1">
        <f t="shared" si="15"/>
        <v>5</v>
      </c>
      <c r="BP9" s="28">
        <f t="shared" si="16"/>
        <v>5</v>
      </c>
      <c r="BQ9" s="53">
        <v>3</v>
      </c>
      <c r="BR9" s="51"/>
      <c r="BS9" s="51"/>
      <c r="BT9" s="51"/>
      <c r="BU9" s="51"/>
      <c r="BV9" s="51"/>
      <c r="BW9" s="51"/>
      <c r="BX9" s="1">
        <v>24</v>
      </c>
      <c r="BY9" s="75">
        <v>6</v>
      </c>
      <c r="BZ9" s="51"/>
      <c r="CA9" s="1">
        <f t="shared" si="17"/>
        <v>7</v>
      </c>
      <c r="CB9" s="28">
        <f t="shared" si="18"/>
        <v>7</v>
      </c>
      <c r="CC9" s="54">
        <v>3</v>
      </c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</row>
    <row r="10" spans="1:104" ht="18">
      <c r="A10" s="23">
        <v>9</v>
      </c>
      <c r="B10" s="45" t="s">
        <v>118</v>
      </c>
      <c r="C10" s="23" t="s">
        <v>103</v>
      </c>
      <c r="D10" s="32" t="s">
        <v>113</v>
      </c>
      <c r="E10" s="33" t="s">
        <v>82</v>
      </c>
      <c r="F10" s="24"/>
      <c r="G10" s="86" t="s">
        <v>233</v>
      </c>
      <c r="H10" s="87" t="s">
        <v>222</v>
      </c>
      <c r="I10" s="85" t="s">
        <v>234</v>
      </c>
      <c r="J10" s="25"/>
      <c r="K10" s="26"/>
      <c r="L10" s="27">
        <v>24</v>
      </c>
      <c r="M10" s="1">
        <v>4</v>
      </c>
      <c r="N10" s="1"/>
      <c r="O10" s="1">
        <f t="shared" si="0"/>
        <v>5</v>
      </c>
      <c r="P10" s="28">
        <f t="shared" si="1"/>
        <v>5</v>
      </c>
      <c r="Q10" s="29">
        <v>4</v>
      </c>
      <c r="R10" s="30">
        <v>24</v>
      </c>
      <c r="S10" s="63">
        <v>5</v>
      </c>
      <c r="T10" s="2"/>
      <c r="U10" s="1">
        <f t="shared" si="2"/>
        <v>6</v>
      </c>
      <c r="V10" s="28">
        <f t="shared" si="3"/>
        <v>6</v>
      </c>
      <c r="W10" s="31">
        <v>2</v>
      </c>
      <c r="X10" s="30">
        <v>16</v>
      </c>
      <c r="Y10" s="66">
        <v>6</v>
      </c>
      <c r="Z10" s="2"/>
      <c r="AA10" s="1">
        <f t="shared" si="4"/>
        <v>7</v>
      </c>
      <c r="AB10" s="28">
        <f t="shared" si="5"/>
        <v>7</v>
      </c>
      <c r="AC10" s="31">
        <v>2</v>
      </c>
      <c r="AD10" s="30">
        <v>24</v>
      </c>
      <c r="AE10" s="63">
        <v>6</v>
      </c>
      <c r="AF10" s="2"/>
      <c r="AG10" s="1">
        <f t="shared" si="6"/>
        <v>7</v>
      </c>
      <c r="AH10" s="28">
        <f t="shared" si="7"/>
        <v>7</v>
      </c>
      <c r="AI10" s="31">
        <v>3</v>
      </c>
      <c r="AJ10" s="30">
        <v>24</v>
      </c>
      <c r="AK10" s="72">
        <v>6</v>
      </c>
      <c r="AL10" s="2"/>
      <c r="AM10" s="1">
        <f t="shared" si="8"/>
        <v>7</v>
      </c>
      <c r="AN10" s="28">
        <f t="shared" si="9"/>
        <v>7</v>
      </c>
      <c r="AO10" s="31">
        <v>3</v>
      </c>
      <c r="AP10" s="37">
        <f t="shared" si="10"/>
        <v>6.285714285714286</v>
      </c>
      <c r="AQ10" s="38">
        <f t="shared" si="11"/>
        <v>14</v>
      </c>
      <c r="AR10" s="39">
        <f t="shared" si="12"/>
        <v>6.285714285714286</v>
      </c>
      <c r="AT10" s="100">
        <v>24</v>
      </c>
      <c r="AU10" s="104">
        <v>3</v>
      </c>
      <c r="AV10" s="1"/>
      <c r="AW10" s="1">
        <f t="shared" si="13"/>
        <v>5</v>
      </c>
      <c r="AX10" s="28">
        <f t="shared" si="14"/>
        <v>5</v>
      </c>
      <c r="AY10" s="53">
        <v>3</v>
      </c>
      <c r="AZ10" s="1">
        <v>35</v>
      </c>
      <c r="BA10" s="63">
        <v>4</v>
      </c>
      <c r="BB10" s="51"/>
      <c r="BC10" s="1">
        <f t="shared" si="19"/>
        <v>6</v>
      </c>
      <c r="BD10" s="28">
        <f t="shared" si="20"/>
        <v>6</v>
      </c>
      <c r="BE10" s="53">
        <v>3</v>
      </c>
      <c r="BF10" s="51"/>
      <c r="BG10" s="51"/>
      <c r="BH10" s="51"/>
      <c r="BI10" s="51"/>
      <c r="BJ10" s="51"/>
      <c r="BK10" s="51"/>
      <c r="BL10" s="1">
        <v>30</v>
      </c>
      <c r="BM10" s="104">
        <v>10</v>
      </c>
      <c r="BN10" s="1"/>
      <c r="BO10" s="1">
        <f t="shared" si="15"/>
        <v>9</v>
      </c>
      <c r="BP10" s="28">
        <f t="shared" si="16"/>
        <v>9</v>
      </c>
      <c r="BQ10" s="53">
        <v>3</v>
      </c>
      <c r="BR10" s="51"/>
      <c r="BS10" s="51"/>
      <c r="BT10" s="51"/>
      <c r="BU10" s="51"/>
      <c r="BV10" s="51"/>
      <c r="BW10" s="51"/>
      <c r="BX10" s="1">
        <v>24</v>
      </c>
      <c r="BY10" s="75">
        <v>7</v>
      </c>
      <c r="BZ10" s="51"/>
      <c r="CA10" s="1">
        <f t="shared" si="17"/>
        <v>7</v>
      </c>
      <c r="CB10" s="28">
        <f t="shared" si="18"/>
        <v>7</v>
      </c>
      <c r="CC10" s="54">
        <v>3</v>
      </c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</row>
    <row r="11" spans="1:104" ht="18">
      <c r="A11" s="23">
        <v>10</v>
      </c>
      <c r="B11" s="45" t="s">
        <v>119</v>
      </c>
      <c r="C11" s="23" t="s">
        <v>103</v>
      </c>
      <c r="D11" s="32" t="s">
        <v>71</v>
      </c>
      <c r="E11" s="33" t="s">
        <v>99</v>
      </c>
      <c r="F11" s="24"/>
      <c r="G11" s="86" t="s">
        <v>235</v>
      </c>
      <c r="H11" s="87" t="s">
        <v>222</v>
      </c>
      <c r="I11" s="85" t="s">
        <v>23</v>
      </c>
      <c r="J11" s="25"/>
      <c r="K11" s="26"/>
      <c r="L11" s="34">
        <v>0</v>
      </c>
      <c r="M11" s="1"/>
      <c r="N11" s="1"/>
      <c r="O11" s="1">
        <f t="shared" si="0"/>
        <v>0</v>
      </c>
      <c r="P11" s="28">
        <f t="shared" si="1"/>
        <v>0</v>
      </c>
      <c r="Q11" s="29">
        <v>4</v>
      </c>
      <c r="R11" s="34">
        <v>0</v>
      </c>
      <c r="S11" s="2"/>
      <c r="T11" s="2"/>
      <c r="U11" s="1">
        <f t="shared" si="2"/>
        <v>0</v>
      </c>
      <c r="V11" s="28">
        <f t="shared" si="3"/>
        <v>0</v>
      </c>
      <c r="W11" s="31">
        <v>2</v>
      </c>
      <c r="X11" s="30">
        <v>13</v>
      </c>
      <c r="Y11" s="67"/>
      <c r="Z11" s="2"/>
      <c r="AA11" s="1">
        <f t="shared" si="4"/>
        <v>2</v>
      </c>
      <c r="AB11" s="28">
        <f t="shared" si="5"/>
        <v>2</v>
      </c>
      <c r="AC11" s="31">
        <v>2</v>
      </c>
      <c r="AD11" s="34">
        <v>0</v>
      </c>
      <c r="AE11" s="2"/>
      <c r="AF11" s="2"/>
      <c r="AG11" s="1">
        <f t="shared" si="6"/>
        <v>0</v>
      </c>
      <c r="AH11" s="28">
        <f t="shared" si="7"/>
        <v>0</v>
      </c>
      <c r="AI11" s="31">
        <v>3</v>
      </c>
      <c r="AJ11" s="34">
        <v>0</v>
      </c>
      <c r="AK11" s="70"/>
      <c r="AL11" s="2"/>
      <c r="AM11" s="1">
        <f t="shared" si="8"/>
        <v>0</v>
      </c>
      <c r="AN11" s="28">
        <f t="shared" si="9"/>
        <v>0</v>
      </c>
      <c r="AO11" s="31">
        <v>3</v>
      </c>
      <c r="AP11" s="37">
        <f t="shared" si="10"/>
        <v>0.2857142857142857</v>
      </c>
      <c r="AQ11" s="38">
        <f t="shared" si="11"/>
        <v>14</v>
      </c>
      <c r="AR11" s="39">
        <f t="shared" si="12"/>
        <v>0.2857142857142857</v>
      </c>
      <c r="AT11" s="101">
        <v>0</v>
      </c>
      <c r="AU11" s="98"/>
      <c r="AV11" s="1"/>
      <c r="AW11" s="1">
        <f t="shared" si="13"/>
        <v>0</v>
      </c>
      <c r="AX11" s="28">
        <f t="shared" si="14"/>
        <v>0</v>
      </c>
      <c r="AY11" s="53">
        <v>3</v>
      </c>
      <c r="AZ11" s="60"/>
      <c r="BA11" s="51"/>
      <c r="BB11" s="51"/>
      <c r="BC11" s="1">
        <f t="shared" si="19"/>
        <v>0</v>
      </c>
      <c r="BD11" s="28">
        <f t="shared" si="20"/>
        <v>0</v>
      </c>
      <c r="BE11" s="53">
        <v>3</v>
      </c>
      <c r="BF11" s="51"/>
      <c r="BG11" s="51"/>
      <c r="BH11" s="51"/>
      <c r="BI11" s="51"/>
      <c r="BJ11" s="51"/>
      <c r="BK11" s="51"/>
      <c r="BL11" s="60"/>
      <c r="BM11" s="72"/>
      <c r="BN11" s="1"/>
      <c r="BO11" s="1">
        <f t="shared" si="15"/>
        <v>0</v>
      </c>
      <c r="BP11" s="28">
        <f t="shared" si="16"/>
        <v>0</v>
      </c>
      <c r="BQ11" s="53">
        <v>3</v>
      </c>
      <c r="BR11" s="51"/>
      <c r="BS11" s="51"/>
      <c r="BT11" s="51"/>
      <c r="BU11" s="51"/>
      <c r="BV11" s="51"/>
      <c r="BW11" s="51"/>
      <c r="BX11" s="60">
        <v>0</v>
      </c>
      <c r="BY11" s="51"/>
      <c r="BZ11" s="51"/>
      <c r="CA11" s="1">
        <f t="shared" si="17"/>
        <v>0</v>
      </c>
      <c r="CB11" s="28">
        <f t="shared" si="18"/>
        <v>0</v>
      </c>
      <c r="CC11" s="54">
        <v>3</v>
      </c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</row>
    <row r="12" spans="1:104" ht="18">
      <c r="A12" s="23">
        <v>11</v>
      </c>
      <c r="B12" s="45" t="s">
        <v>120</v>
      </c>
      <c r="C12" s="23" t="s">
        <v>103</v>
      </c>
      <c r="D12" s="32" t="s">
        <v>71</v>
      </c>
      <c r="E12" s="33" t="s">
        <v>80</v>
      </c>
      <c r="F12" s="24"/>
      <c r="G12" s="86" t="s">
        <v>236</v>
      </c>
      <c r="H12" s="87" t="s">
        <v>222</v>
      </c>
      <c r="I12" s="85" t="s">
        <v>42</v>
      </c>
      <c r="J12" s="25"/>
      <c r="K12" s="26"/>
      <c r="L12" s="27">
        <v>27</v>
      </c>
      <c r="M12" s="1">
        <v>5</v>
      </c>
      <c r="N12" s="1"/>
      <c r="O12" s="1">
        <f t="shared" si="0"/>
        <v>6</v>
      </c>
      <c r="P12" s="28">
        <f t="shared" si="1"/>
        <v>6</v>
      </c>
      <c r="Q12" s="29">
        <v>4</v>
      </c>
      <c r="R12" s="30">
        <v>23</v>
      </c>
      <c r="S12" s="63">
        <v>4</v>
      </c>
      <c r="T12" s="2"/>
      <c r="U12" s="1">
        <f t="shared" si="2"/>
        <v>5</v>
      </c>
      <c r="V12" s="28">
        <f t="shared" si="3"/>
        <v>5</v>
      </c>
      <c r="W12" s="31">
        <v>2</v>
      </c>
      <c r="X12" s="30">
        <v>18</v>
      </c>
      <c r="Y12" s="66">
        <v>8</v>
      </c>
      <c r="Z12" s="2"/>
      <c r="AA12" s="1">
        <f t="shared" si="4"/>
        <v>8</v>
      </c>
      <c r="AB12" s="28">
        <f t="shared" si="5"/>
        <v>8</v>
      </c>
      <c r="AC12" s="31">
        <v>2</v>
      </c>
      <c r="AD12" s="30">
        <v>25</v>
      </c>
      <c r="AE12" s="63">
        <v>7</v>
      </c>
      <c r="AF12" s="2"/>
      <c r="AG12" s="1">
        <f t="shared" si="6"/>
        <v>7</v>
      </c>
      <c r="AH12" s="28">
        <f t="shared" si="7"/>
        <v>7</v>
      </c>
      <c r="AI12" s="31">
        <v>3</v>
      </c>
      <c r="AJ12" s="30">
        <v>26</v>
      </c>
      <c r="AK12" s="72">
        <v>9</v>
      </c>
      <c r="AL12" s="2"/>
      <c r="AM12" s="1">
        <f t="shared" si="8"/>
        <v>9</v>
      </c>
      <c r="AN12" s="28">
        <f t="shared" si="9"/>
        <v>9</v>
      </c>
      <c r="AO12" s="31">
        <v>3</v>
      </c>
      <c r="AP12" s="37">
        <f t="shared" si="10"/>
        <v>7</v>
      </c>
      <c r="AQ12" s="38">
        <f t="shared" si="11"/>
        <v>14</v>
      </c>
      <c r="AR12" s="39">
        <f t="shared" si="12"/>
        <v>7</v>
      </c>
      <c r="AT12" s="100">
        <v>26</v>
      </c>
      <c r="AU12" s="104">
        <v>3</v>
      </c>
      <c r="AV12" s="1"/>
      <c r="AW12" s="1">
        <f t="shared" si="13"/>
        <v>5</v>
      </c>
      <c r="AX12" s="28">
        <f t="shared" si="14"/>
        <v>5</v>
      </c>
      <c r="AY12" s="53">
        <v>3</v>
      </c>
      <c r="AZ12" s="1">
        <v>33</v>
      </c>
      <c r="BA12" s="1">
        <v>8</v>
      </c>
      <c r="BB12" s="51"/>
      <c r="BC12" s="1">
        <f t="shared" si="19"/>
        <v>8</v>
      </c>
      <c r="BD12" s="28">
        <f t="shared" si="20"/>
        <v>8</v>
      </c>
      <c r="BE12" s="53">
        <v>3</v>
      </c>
      <c r="BF12" s="51"/>
      <c r="BG12" s="51"/>
      <c r="BH12" s="51"/>
      <c r="BI12" s="51"/>
      <c r="BJ12" s="51"/>
      <c r="BK12" s="51"/>
      <c r="BL12" s="1">
        <v>29</v>
      </c>
      <c r="BM12" s="104">
        <v>6</v>
      </c>
      <c r="BN12" s="1"/>
      <c r="BO12" s="1">
        <f t="shared" si="15"/>
        <v>7</v>
      </c>
      <c r="BP12" s="28">
        <f t="shared" si="16"/>
        <v>7</v>
      </c>
      <c r="BQ12" s="53">
        <v>3</v>
      </c>
      <c r="BR12" s="51"/>
      <c r="BS12" s="51"/>
      <c r="BT12" s="51"/>
      <c r="BU12" s="51"/>
      <c r="BV12" s="51"/>
      <c r="BW12" s="51"/>
      <c r="BX12" s="1">
        <v>25</v>
      </c>
      <c r="BY12" s="75">
        <v>7</v>
      </c>
      <c r="BZ12" s="51"/>
      <c r="CA12" s="1">
        <f t="shared" si="17"/>
        <v>7</v>
      </c>
      <c r="CB12" s="28">
        <f t="shared" si="18"/>
        <v>7</v>
      </c>
      <c r="CC12" s="54">
        <v>3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</row>
    <row r="13" spans="1:104" ht="18">
      <c r="A13" s="23">
        <v>12</v>
      </c>
      <c r="B13" s="45" t="s">
        <v>121</v>
      </c>
      <c r="C13" s="23" t="s">
        <v>103</v>
      </c>
      <c r="D13" s="32" t="s">
        <v>122</v>
      </c>
      <c r="E13" s="33" t="s">
        <v>80</v>
      </c>
      <c r="F13" s="24"/>
      <c r="G13" s="86" t="s">
        <v>237</v>
      </c>
      <c r="H13" s="87" t="s">
        <v>222</v>
      </c>
      <c r="I13" s="85" t="s">
        <v>21</v>
      </c>
      <c r="J13" s="25"/>
      <c r="K13" s="26"/>
      <c r="L13" s="40">
        <v>23</v>
      </c>
      <c r="M13" s="41">
        <v>5</v>
      </c>
      <c r="N13" s="41"/>
      <c r="O13" s="41">
        <f t="shared" si="0"/>
        <v>6</v>
      </c>
      <c r="P13" s="28">
        <f t="shared" si="1"/>
        <v>6</v>
      </c>
      <c r="Q13" s="29">
        <v>4</v>
      </c>
      <c r="R13" s="30">
        <v>24</v>
      </c>
      <c r="S13" s="63">
        <v>4</v>
      </c>
      <c r="T13" s="2"/>
      <c r="U13" s="1">
        <f t="shared" si="2"/>
        <v>5</v>
      </c>
      <c r="V13" s="28">
        <f t="shared" si="3"/>
        <v>5</v>
      </c>
      <c r="W13" s="31">
        <v>2</v>
      </c>
      <c r="X13" s="30">
        <v>15</v>
      </c>
      <c r="Y13" s="66">
        <v>7</v>
      </c>
      <c r="Z13" s="2"/>
      <c r="AA13" s="1">
        <f t="shared" si="4"/>
        <v>7</v>
      </c>
      <c r="AB13" s="28">
        <f t="shared" si="5"/>
        <v>7</v>
      </c>
      <c r="AC13" s="31">
        <v>2</v>
      </c>
      <c r="AD13" s="30">
        <v>25</v>
      </c>
      <c r="AE13" s="63">
        <v>5</v>
      </c>
      <c r="AF13" s="2"/>
      <c r="AG13" s="1">
        <f t="shared" si="6"/>
        <v>6</v>
      </c>
      <c r="AH13" s="28">
        <f t="shared" si="7"/>
        <v>6</v>
      </c>
      <c r="AI13" s="31">
        <v>3</v>
      </c>
      <c r="AJ13" s="30">
        <v>19</v>
      </c>
      <c r="AK13" s="72">
        <v>5</v>
      </c>
      <c r="AL13" s="2"/>
      <c r="AM13" s="1">
        <f t="shared" si="8"/>
        <v>5</v>
      </c>
      <c r="AN13" s="28">
        <f t="shared" si="9"/>
        <v>5</v>
      </c>
      <c r="AO13" s="31">
        <v>3</v>
      </c>
      <c r="AP13" s="37">
        <f t="shared" si="10"/>
        <v>5.785714285714286</v>
      </c>
      <c r="AQ13" s="38">
        <f t="shared" si="11"/>
        <v>14</v>
      </c>
      <c r="AR13" s="39">
        <f t="shared" si="12"/>
        <v>5.785714285714286</v>
      </c>
      <c r="AT13" s="100">
        <v>18</v>
      </c>
      <c r="AU13" s="104">
        <v>2</v>
      </c>
      <c r="AV13" s="1">
        <v>4</v>
      </c>
      <c r="AW13" s="1">
        <f t="shared" si="13"/>
        <v>3</v>
      </c>
      <c r="AX13" s="28">
        <f t="shared" si="14"/>
        <v>5</v>
      </c>
      <c r="AY13" s="53">
        <v>3</v>
      </c>
      <c r="AZ13" s="1">
        <v>30</v>
      </c>
      <c r="BA13" s="1">
        <v>6</v>
      </c>
      <c r="BB13" s="51"/>
      <c r="BC13" s="1">
        <f t="shared" si="19"/>
        <v>7</v>
      </c>
      <c r="BD13" s="28">
        <f t="shared" si="20"/>
        <v>7</v>
      </c>
      <c r="BE13" s="53">
        <v>3</v>
      </c>
      <c r="BF13" s="51"/>
      <c r="BG13" s="51"/>
      <c r="BH13" s="51"/>
      <c r="BI13" s="51"/>
      <c r="BJ13" s="51"/>
      <c r="BK13" s="51"/>
      <c r="BL13" s="1">
        <v>30</v>
      </c>
      <c r="BM13" s="104">
        <v>7</v>
      </c>
      <c r="BN13" s="1"/>
      <c r="BO13" s="1">
        <f t="shared" si="15"/>
        <v>7</v>
      </c>
      <c r="BP13" s="28">
        <f t="shared" si="16"/>
        <v>7</v>
      </c>
      <c r="BQ13" s="53">
        <v>3</v>
      </c>
      <c r="BR13" s="51"/>
      <c r="BS13" s="51"/>
      <c r="BT13" s="51"/>
      <c r="BU13" s="51"/>
      <c r="BV13" s="51"/>
      <c r="BW13" s="51"/>
      <c r="BX13" s="1">
        <v>23</v>
      </c>
      <c r="BY13" s="75">
        <v>6</v>
      </c>
      <c r="BZ13" s="51"/>
      <c r="CA13" s="1">
        <f t="shared" si="17"/>
        <v>7</v>
      </c>
      <c r="CB13" s="28">
        <f t="shared" si="18"/>
        <v>7</v>
      </c>
      <c r="CC13" s="54">
        <v>3</v>
      </c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ht="18">
      <c r="A14" s="23">
        <v>13</v>
      </c>
      <c r="B14" s="45" t="s">
        <v>123</v>
      </c>
      <c r="C14" s="23" t="s">
        <v>103</v>
      </c>
      <c r="D14" s="32" t="s">
        <v>71</v>
      </c>
      <c r="E14" s="33" t="s">
        <v>85</v>
      </c>
      <c r="F14" s="24"/>
      <c r="G14" s="86" t="s">
        <v>238</v>
      </c>
      <c r="H14" s="87" t="s">
        <v>222</v>
      </c>
      <c r="I14" s="85" t="s">
        <v>36</v>
      </c>
      <c r="J14" s="25"/>
      <c r="K14" s="26"/>
      <c r="L14" s="27">
        <v>24</v>
      </c>
      <c r="M14" s="1">
        <v>5</v>
      </c>
      <c r="N14" s="1"/>
      <c r="O14" s="1">
        <f t="shared" si="0"/>
        <v>6</v>
      </c>
      <c r="P14" s="28">
        <f t="shared" si="1"/>
        <v>6</v>
      </c>
      <c r="Q14" s="29">
        <v>4</v>
      </c>
      <c r="R14" s="30">
        <v>22</v>
      </c>
      <c r="S14" s="63">
        <v>4</v>
      </c>
      <c r="T14" s="2"/>
      <c r="U14" s="1">
        <f t="shared" si="2"/>
        <v>5</v>
      </c>
      <c r="V14" s="28">
        <f t="shared" si="3"/>
        <v>5</v>
      </c>
      <c r="W14" s="31">
        <v>2</v>
      </c>
      <c r="X14" s="30">
        <v>13</v>
      </c>
      <c r="Y14" s="66">
        <v>6</v>
      </c>
      <c r="Z14" s="2"/>
      <c r="AA14" s="1">
        <f t="shared" si="4"/>
        <v>6</v>
      </c>
      <c r="AB14" s="28">
        <f t="shared" si="5"/>
        <v>6</v>
      </c>
      <c r="AC14" s="31">
        <v>2</v>
      </c>
      <c r="AD14" s="30">
        <v>21</v>
      </c>
      <c r="AE14" s="63">
        <v>3</v>
      </c>
      <c r="AF14" s="2">
        <v>3</v>
      </c>
      <c r="AG14" s="1">
        <f t="shared" si="6"/>
        <v>4</v>
      </c>
      <c r="AH14" s="28">
        <f t="shared" si="7"/>
        <v>4</v>
      </c>
      <c r="AI14" s="31">
        <v>3</v>
      </c>
      <c r="AJ14" s="30">
        <v>19</v>
      </c>
      <c r="AK14" s="72">
        <v>3</v>
      </c>
      <c r="AL14" s="74"/>
      <c r="AM14" s="1">
        <f t="shared" si="8"/>
        <v>4</v>
      </c>
      <c r="AN14" s="28">
        <f t="shared" si="9"/>
        <v>4</v>
      </c>
      <c r="AO14" s="31">
        <v>3</v>
      </c>
      <c r="AP14" s="37">
        <f t="shared" si="10"/>
        <v>5</v>
      </c>
      <c r="AQ14" s="38">
        <f t="shared" si="11"/>
        <v>14</v>
      </c>
      <c r="AR14" s="39">
        <f t="shared" si="12"/>
        <v>5</v>
      </c>
      <c r="AT14" s="101">
        <v>0</v>
      </c>
      <c r="AU14" s="98"/>
      <c r="AV14" s="1"/>
      <c r="AW14" s="1">
        <f t="shared" si="13"/>
        <v>0</v>
      </c>
      <c r="AX14" s="28">
        <f t="shared" si="14"/>
        <v>0</v>
      </c>
      <c r="AY14" s="53">
        <v>3</v>
      </c>
      <c r="AZ14" s="60"/>
      <c r="BA14" s="51"/>
      <c r="BB14" s="51"/>
      <c r="BC14" s="1">
        <f t="shared" si="19"/>
        <v>0</v>
      </c>
      <c r="BD14" s="28">
        <f t="shared" si="20"/>
        <v>0</v>
      </c>
      <c r="BE14" s="53">
        <v>3</v>
      </c>
      <c r="BF14" s="51"/>
      <c r="BG14" s="51"/>
      <c r="BH14" s="51"/>
      <c r="BI14" s="51"/>
      <c r="BJ14" s="51"/>
      <c r="BK14" s="51"/>
      <c r="BL14" s="60"/>
      <c r="BM14" s="23"/>
      <c r="BN14" s="1"/>
      <c r="BO14" s="1">
        <f t="shared" si="15"/>
        <v>0</v>
      </c>
      <c r="BP14" s="28">
        <f t="shared" si="16"/>
        <v>0</v>
      </c>
      <c r="BQ14" s="53">
        <v>3</v>
      </c>
      <c r="BR14" s="51"/>
      <c r="BS14" s="51"/>
      <c r="BT14" s="51"/>
      <c r="BU14" s="51"/>
      <c r="BV14" s="51"/>
      <c r="BW14" s="51"/>
      <c r="BX14" s="60">
        <v>0</v>
      </c>
      <c r="BY14" s="51"/>
      <c r="BZ14" s="51"/>
      <c r="CA14" s="1">
        <f t="shared" si="17"/>
        <v>0</v>
      </c>
      <c r="CB14" s="28">
        <f t="shared" si="18"/>
        <v>0</v>
      </c>
      <c r="CC14" s="54">
        <v>3</v>
      </c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</row>
    <row r="15" spans="1:104" ht="18">
      <c r="A15" s="23">
        <v>14</v>
      </c>
      <c r="B15" s="45" t="s">
        <v>124</v>
      </c>
      <c r="C15" s="23" t="s">
        <v>103</v>
      </c>
      <c r="D15" s="32" t="s">
        <v>125</v>
      </c>
      <c r="E15" s="33" t="s">
        <v>126</v>
      </c>
      <c r="F15" s="24"/>
      <c r="G15" s="86" t="s">
        <v>239</v>
      </c>
      <c r="H15" s="87" t="s">
        <v>67</v>
      </c>
      <c r="I15" s="85" t="s">
        <v>33</v>
      </c>
      <c r="J15" s="25"/>
      <c r="K15" s="26"/>
      <c r="L15" s="27">
        <v>22</v>
      </c>
      <c r="M15" s="1">
        <v>5</v>
      </c>
      <c r="N15" s="1"/>
      <c r="O15" s="1">
        <f t="shared" si="0"/>
        <v>6</v>
      </c>
      <c r="P15" s="28">
        <f t="shared" si="1"/>
        <v>6</v>
      </c>
      <c r="Q15" s="29">
        <v>4</v>
      </c>
      <c r="R15" s="30">
        <v>22</v>
      </c>
      <c r="S15" s="63">
        <v>5</v>
      </c>
      <c r="T15" s="2"/>
      <c r="U15" s="1">
        <f t="shared" si="2"/>
        <v>6</v>
      </c>
      <c r="V15" s="28">
        <f t="shared" si="3"/>
        <v>6</v>
      </c>
      <c r="W15" s="31">
        <v>2</v>
      </c>
      <c r="X15" s="30">
        <v>13</v>
      </c>
      <c r="Y15" s="66">
        <v>6</v>
      </c>
      <c r="Z15" s="2"/>
      <c r="AA15" s="1">
        <f t="shared" si="4"/>
        <v>6</v>
      </c>
      <c r="AB15" s="28">
        <f t="shared" si="5"/>
        <v>6</v>
      </c>
      <c r="AC15" s="31">
        <v>2</v>
      </c>
      <c r="AD15" s="30">
        <v>22</v>
      </c>
      <c r="AE15" s="63">
        <v>4</v>
      </c>
      <c r="AF15" s="2"/>
      <c r="AG15" s="1">
        <f t="shared" si="6"/>
        <v>5</v>
      </c>
      <c r="AH15" s="28">
        <f t="shared" si="7"/>
        <v>5</v>
      </c>
      <c r="AI15" s="31">
        <v>3</v>
      </c>
      <c r="AJ15" s="30">
        <v>20</v>
      </c>
      <c r="AK15" s="72">
        <v>8</v>
      </c>
      <c r="AL15" s="2"/>
      <c r="AM15" s="1">
        <f t="shared" si="8"/>
        <v>8</v>
      </c>
      <c r="AN15" s="28">
        <f t="shared" si="9"/>
        <v>8</v>
      </c>
      <c r="AO15" s="31">
        <v>3</v>
      </c>
      <c r="AP15" s="37">
        <f t="shared" si="10"/>
        <v>6.214285714285714</v>
      </c>
      <c r="AQ15" s="38">
        <f t="shared" si="11"/>
        <v>14</v>
      </c>
      <c r="AR15" s="39">
        <f t="shared" si="12"/>
        <v>6.214285714285714</v>
      </c>
      <c r="AT15" s="100">
        <v>17</v>
      </c>
      <c r="AU15" s="104">
        <v>2</v>
      </c>
      <c r="AV15" s="1">
        <v>4</v>
      </c>
      <c r="AW15" s="1">
        <f t="shared" si="13"/>
        <v>3</v>
      </c>
      <c r="AX15" s="28">
        <f t="shared" si="14"/>
        <v>5</v>
      </c>
      <c r="AY15" s="53">
        <v>3</v>
      </c>
      <c r="AZ15" s="1">
        <v>31</v>
      </c>
      <c r="BA15" s="63">
        <v>6</v>
      </c>
      <c r="BB15" s="51"/>
      <c r="BC15" s="1">
        <f t="shared" si="19"/>
        <v>7</v>
      </c>
      <c r="BD15" s="28">
        <f t="shared" si="20"/>
        <v>7</v>
      </c>
      <c r="BE15" s="53">
        <v>3</v>
      </c>
      <c r="BF15" s="51"/>
      <c r="BG15" s="51"/>
      <c r="BH15" s="51"/>
      <c r="BI15" s="51"/>
      <c r="BJ15" s="51"/>
      <c r="BK15" s="51"/>
      <c r="BL15" s="1">
        <v>28</v>
      </c>
      <c r="BM15" s="104">
        <v>4</v>
      </c>
      <c r="BN15" s="1"/>
      <c r="BO15" s="1">
        <f t="shared" si="15"/>
        <v>5</v>
      </c>
      <c r="BP15" s="28">
        <f t="shared" si="16"/>
        <v>5</v>
      </c>
      <c r="BQ15" s="53">
        <v>3</v>
      </c>
      <c r="BR15" s="51"/>
      <c r="BS15" s="51"/>
      <c r="BT15" s="51"/>
      <c r="BU15" s="51"/>
      <c r="BV15" s="51"/>
      <c r="BW15" s="51"/>
      <c r="BX15" s="1">
        <v>23</v>
      </c>
      <c r="BY15" s="75">
        <v>7</v>
      </c>
      <c r="BZ15" s="51"/>
      <c r="CA15" s="1">
        <f t="shared" si="17"/>
        <v>7</v>
      </c>
      <c r="CB15" s="28">
        <f t="shared" si="18"/>
        <v>7</v>
      </c>
      <c r="CC15" s="54">
        <v>3</v>
      </c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</row>
    <row r="16" spans="1:104" ht="18">
      <c r="A16" s="23">
        <v>15</v>
      </c>
      <c r="B16" s="45" t="s">
        <v>127</v>
      </c>
      <c r="C16" s="23" t="s">
        <v>103</v>
      </c>
      <c r="D16" s="32" t="s">
        <v>128</v>
      </c>
      <c r="E16" s="33" t="s">
        <v>129</v>
      </c>
      <c r="F16" s="24"/>
      <c r="G16" s="86" t="s">
        <v>240</v>
      </c>
      <c r="H16" s="87" t="s">
        <v>222</v>
      </c>
      <c r="I16" s="85" t="s">
        <v>29</v>
      </c>
      <c r="J16" s="25"/>
      <c r="K16" s="26"/>
      <c r="L16" s="27">
        <v>26</v>
      </c>
      <c r="M16" s="1">
        <v>5</v>
      </c>
      <c r="N16" s="1"/>
      <c r="O16" s="1">
        <f t="shared" si="0"/>
        <v>6</v>
      </c>
      <c r="P16" s="28">
        <f t="shared" si="1"/>
        <v>6</v>
      </c>
      <c r="Q16" s="29">
        <v>4</v>
      </c>
      <c r="R16" s="30">
        <v>24</v>
      </c>
      <c r="S16" s="63">
        <v>6</v>
      </c>
      <c r="T16" s="2"/>
      <c r="U16" s="1">
        <f t="shared" si="2"/>
        <v>7</v>
      </c>
      <c r="V16" s="28">
        <f t="shared" si="3"/>
        <v>7</v>
      </c>
      <c r="W16" s="31">
        <v>2</v>
      </c>
      <c r="X16" s="30">
        <v>17</v>
      </c>
      <c r="Y16" s="66">
        <v>9</v>
      </c>
      <c r="Z16" s="2"/>
      <c r="AA16" s="1">
        <f t="shared" si="4"/>
        <v>9</v>
      </c>
      <c r="AB16" s="28">
        <f t="shared" si="5"/>
        <v>9</v>
      </c>
      <c r="AC16" s="31">
        <v>2</v>
      </c>
      <c r="AD16" s="30">
        <v>24</v>
      </c>
      <c r="AE16" s="63">
        <v>7</v>
      </c>
      <c r="AF16" s="2"/>
      <c r="AG16" s="1">
        <f t="shared" si="6"/>
        <v>7</v>
      </c>
      <c r="AH16" s="28">
        <f t="shared" si="7"/>
        <v>7</v>
      </c>
      <c r="AI16" s="31">
        <v>3</v>
      </c>
      <c r="AJ16" s="30">
        <v>24</v>
      </c>
      <c r="AK16" s="72">
        <v>3</v>
      </c>
      <c r="AL16" s="2"/>
      <c r="AM16" s="1">
        <f t="shared" si="8"/>
        <v>5</v>
      </c>
      <c r="AN16" s="28">
        <f t="shared" si="9"/>
        <v>5</v>
      </c>
      <c r="AO16" s="31">
        <v>3</v>
      </c>
      <c r="AP16" s="37">
        <f t="shared" si="10"/>
        <v>6.571428571428571</v>
      </c>
      <c r="AQ16" s="38">
        <f t="shared" si="11"/>
        <v>14</v>
      </c>
      <c r="AR16" s="39">
        <f t="shared" si="12"/>
        <v>6.571428571428571</v>
      </c>
      <c r="AT16" s="100">
        <v>22</v>
      </c>
      <c r="AU16" s="104">
        <v>4</v>
      </c>
      <c r="AV16" s="1"/>
      <c r="AW16" s="1">
        <f t="shared" si="13"/>
        <v>5</v>
      </c>
      <c r="AX16" s="28">
        <f t="shared" si="14"/>
        <v>5</v>
      </c>
      <c r="AY16" s="53">
        <v>3</v>
      </c>
      <c r="AZ16" s="1">
        <v>36</v>
      </c>
      <c r="BA16" s="63">
        <v>7</v>
      </c>
      <c r="BB16" s="51"/>
      <c r="BC16" s="1">
        <f t="shared" si="19"/>
        <v>8</v>
      </c>
      <c r="BD16" s="28">
        <f t="shared" si="20"/>
        <v>8</v>
      </c>
      <c r="BE16" s="53">
        <v>3</v>
      </c>
      <c r="BF16" s="51"/>
      <c r="BG16" s="51"/>
      <c r="BH16" s="51"/>
      <c r="BI16" s="51"/>
      <c r="BJ16" s="51"/>
      <c r="BK16" s="51"/>
      <c r="BL16" s="1">
        <v>30</v>
      </c>
      <c r="BM16" s="104">
        <v>10</v>
      </c>
      <c r="BN16" s="1"/>
      <c r="BO16" s="1">
        <f t="shared" si="15"/>
        <v>9</v>
      </c>
      <c r="BP16" s="28">
        <f t="shared" si="16"/>
        <v>9</v>
      </c>
      <c r="BQ16" s="53">
        <v>3</v>
      </c>
      <c r="BR16" s="51"/>
      <c r="BS16" s="51"/>
      <c r="BT16" s="51"/>
      <c r="BU16" s="51"/>
      <c r="BV16" s="51"/>
      <c r="BW16" s="51"/>
      <c r="BX16" s="1">
        <v>24</v>
      </c>
      <c r="BY16" s="75">
        <v>6</v>
      </c>
      <c r="BZ16" s="51"/>
      <c r="CA16" s="1">
        <f t="shared" si="17"/>
        <v>7</v>
      </c>
      <c r="CB16" s="28">
        <f t="shared" si="18"/>
        <v>7</v>
      </c>
      <c r="CC16" s="54">
        <v>3</v>
      </c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04" ht="18">
      <c r="A17" s="23">
        <v>16</v>
      </c>
      <c r="B17" s="45" t="s">
        <v>130</v>
      </c>
      <c r="C17" s="23" t="s">
        <v>103</v>
      </c>
      <c r="D17" s="32" t="s">
        <v>122</v>
      </c>
      <c r="E17" s="33" t="s">
        <v>131</v>
      </c>
      <c r="F17" s="24"/>
      <c r="G17" s="86" t="s">
        <v>241</v>
      </c>
      <c r="H17" s="87" t="s">
        <v>222</v>
      </c>
      <c r="I17" s="85" t="s">
        <v>44</v>
      </c>
      <c r="J17" s="25"/>
      <c r="K17" s="26"/>
      <c r="L17" s="27">
        <v>26</v>
      </c>
      <c r="M17" s="1">
        <v>5</v>
      </c>
      <c r="N17" s="1"/>
      <c r="O17" s="1">
        <f t="shared" si="0"/>
        <v>6</v>
      </c>
      <c r="P17" s="28">
        <f t="shared" si="1"/>
        <v>6</v>
      </c>
      <c r="Q17" s="29">
        <v>4</v>
      </c>
      <c r="R17" s="30">
        <v>23</v>
      </c>
      <c r="S17" s="63">
        <v>5</v>
      </c>
      <c r="T17" s="2"/>
      <c r="U17" s="1">
        <f t="shared" si="2"/>
        <v>6</v>
      </c>
      <c r="V17" s="28">
        <f t="shared" si="3"/>
        <v>6</v>
      </c>
      <c r="W17" s="31">
        <v>2</v>
      </c>
      <c r="X17" s="30">
        <v>17</v>
      </c>
      <c r="Y17" s="66">
        <v>10</v>
      </c>
      <c r="Z17" s="2"/>
      <c r="AA17" s="1">
        <f t="shared" si="4"/>
        <v>10</v>
      </c>
      <c r="AB17" s="28">
        <f t="shared" si="5"/>
        <v>10</v>
      </c>
      <c r="AC17" s="31">
        <v>2</v>
      </c>
      <c r="AD17" s="30">
        <v>25</v>
      </c>
      <c r="AE17" s="63">
        <v>5</v>
      </c>
      <c r="AF17" s="2"/>
      <c r="AG17" s="1">
        <f t="shared" si="6"/>
        <v>6</v>
      </c>
      <c r="AH17" s="28">
        <f t="shared" si="7"/>
        <v>6</v>
      </c>
      <c r="AI17" s="31">
        <v>3</v>
      </c>
      <c r="AJ17" s="30">
        <v>24</v>
      </c>
      <c r="AK17" s="72">
        <v>4</v>
      </c>
      <c r="AL17" s="2"/>
      <c r="AM17" s="1">
        <f t="shared" si="8"/>
        <v>5</v>
      </c>
      <c r="AN17" s="28">
        <f t="shared" si="9"/>
        <v>5</v>
      </c>
      <c r="AO17" s="31">
        <v>3</v>
      </c>
      <c r="AP17" s="37">
        <f t="shared" si="10"/>
        <v>6.357142857142857</v>
      </c>
      <c r="AQ17" s="38">
        <f t="shared" si="11"/>
        <v>14</v>
      </c>
      <c r="AR17" s="39">
        <f t="shared" si="12"/>
        <v>6.357142857142857</v>
      </c>
      <c r="AT17" s="100">
        <v>26</v>
      </c>
      <c r="AU17" s="104">
        <v>4</v>
      </c>
      <c r="AV17" s="1"/>
      <c r="AW17" s="1">
        <f t="shared" si="13"/>
        <v>5</v>
      </c>
      <c r="AX17" s="28">
        <f t="shared" si="14"/>
        <v>5</v>
      </c>
      <c r="AY17" s="53">
        <v>3</v>
      </c>
      <c r="AZ17" s="1">
        <v>37</v>
      </c>
      <c r="BA17" s="63">
        <v>7</v>
      </c>
      <c r="BB17" s="51"/>
      <c r="BC17" s="1">
        <f t="shared" si="19"/>
        <v>8</v>
      </c>
      <c r="BD17" s="28">
        <f t="shared" si="20"/>
        <v>8</v>
      </c>
      <c r="BE17" s="53">
        <v>3</v>
      </c>
      <c r="BF17" s="51"/>
      <c r="BG17" s="51"/>
      <c r="BH17" s="51"/>
      <c r="BI17" s="51"/>
      <c r="BJ17" s="51"/>
      <c r="BK17" s="51"/>
      <c r="BL17" s="1">
        <v>31</v>
      </c>
      <c r="BM17" s="104">
        <v>6</v>
      </c>
      <c r="BN17" s="1"/>
      <c r="BO17" s="1">
        <f t="shared" si="15"/>
        <v>7</v>
      </c>
      <c r="BP17" s="28">
        <f t="shared" si="16"/>
        <v>7</v>
      </c>
      <c r="BQ17" s="53">
        <v>3</v>
      </c>
      <c r="BR17" s="51"/>
      <c r="BS17" s="51"/>
      <c r="BT17" s="51"/>
      <c r="BU17" s="51"/>
      <c r="BV17" s="51"/>
      <c r="BW17" s="51"/>
      <c r="BX17" s="1">
        <v>25</v>
      </c>
      <c r="BY17" s="75">
        <v>7</v>
      </c>
      <c r="BZ17" s="51"/>
      <c r="CA17" s="1">
        <f t="shared" si="17"/>
        <v>7</v>
      </c>
      <c r="CB17" s="28">
        <f t="shared" si="18"/>
        <v>7</v>
      </c>
      <c r="CC17" s="54">
        <v>3</v>
      </c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</row>
    <row r="18" spans="1:104" ht="18">
      <c r="A18" s="23">
        <v>17</v>
      </c>
      <c r="B18" s="45" t="s">
        <v>132</v>
      </c>
      <c r="C18" s="23" t="s">
        <v>103</v>
      </c>
      <c r="D18" s="32" t="s">
        <v>71</v>
      </c>
      <c r="E18" s="33" t="s">
        <v>66</v>
      </c>
      <c r="F18" s="24"/>
      <c r="G18" s="86" t="s">
        <v>242</v>
      </c>
      <c r="H18" s="87" t="s">
        <v>222</v>
      </c>
      <c r="I18" s="85" t="s">
        <v>21</v>
      </c>
      <c r="J18" s="25"/>
      <c r="K18" s="26"/>
      <c r="L18" s="27">
        <v>25</v>
      </c>
      <c r="M18" s="1">
        <v>5</v>
      </c>
      <c r="N18" s="1"/>
      <c r="O18" s="1">
        <f t="shared" si="0"/>
        <v>6</v>
      </c>
      <c r="P18" s="28">
        <f t="shared" si="1"/>
        <v>6</v>
      </c>
      <c r="Q18" s="29">
        <v>4</v>
      </c>
      <c r="R18" s="30">
        <v>23</v>
      </c>
      <c r="S18" s="63">
        <v>5</v>
      </c>
      <c r="T18" s="2"/>
      <c r="U18" s="1">
        <f t="shared" si="2"/>
        <v>6</v>
      </c>
      <c r="V18" s="28">
        <f t="shared" si="3"/>
        <v>6</v>
      </c>
      <c r="W18" s="31">
        <v>2</v>
      </c>
      <c r="X18" s="30">
        <v>16</v>
      </c>
      <c r="Y18" s="66">
        <v>10</v>
      </c>
      <c r="Z18" s="2"/>
      <c r="AA18" s="1">
        <f t="shared" si="4"/>
        <v>9</v>
      </c>
      <c r="AB18" s="28">
        <f t="shared" si="5"/>
        <v>9</v>
      </c>
      <c r="AC18" s="31">
        <v>2</v>
      </c>
      <c r="AD18" s="30">
        <v>24</v>
      </c>
      <c r="AE18" s="63">
        <v>5</v>
      </c>
      <c r="AF18" s="2"/>
      <c r="AG18" s="1">
        <f t="shared" si="6"/>
        <v>6</v>
      </c>
      <c r="AH18" s="28">
        <f t="shared" si="7"/>
        <v>6</v>
      </c>
      <c r="AI18" s="31">
        <v>3</v>
      </c>
      <c r="AJ18" s="30">
        <v>23</v>
      </c>
      <c r="AK18" s="72">
        <v>8</v>
      </c>
      <c r="AL18" s="2"/>
      <c r="AM18" s="1">
        <f t="shared" si="8"/>
        <v>8</v>
      </c>
      <c r="AN18" s="28">
        <f t="shared" si="9"/>
        <v>8</v>
      </c>
      <c r="AO18" s="31">
        <v>3</v>
      </c>
      <c r="AP18" s="37">
        <f t="shared" si="10"/>
        <v>6.857142857142857</v>
      </c>
      <c r="AQ18" s="38">
        <f t="shared" si="11"/>
        <v>14</v>
      </c>
      <c r="AR18" s="39">
        <f t="shared" si="12"/>
        <v>6.857142857142857</v>
      </c>
      <c r="AT18" s="100">
        <v>20</v>
      </c>
      <c r="AU18" s="104">
        <v>3</v>
      </c>
      <c r="AV18" s="1">
        <v>3</v>
      </c>
      <c r="AW18" s="1">
        <f t="shared" si="13"/>
        <v>4</v>
      </c>
      <c r="AX18" s="28">
        <f t="shared" si="14"/>
        <v>4</v>
      </c>
      <c r="AY18" s="53">
        <v>3</v>
      </c>
      <c r="AZ18" s="1">
        <v>32</v>
      </c>
      <c r="BA18" s="63">
        <v>8</v>
      </c>
      <c r="BB18" s="51"/>
      <c r="BC18" s="1">
        <f t="shared" si="19"/>
        <v>8</v>
      </c>
      <c r="BD18" s="28">
        <f t="shared" si="20"/>
        <v>8</v>
      </c>
      <c r="BE18" s="53">
        <v>3</v>
      </c>
      <c r="BF18" s="51"/>
      <c r="BG18" s="51"/>
      <c r="BH18" s="51"/>
      <c r="BI18" s="51"/>
      <c r="BJ18" s="51"/>
      <c r="BK18" s="51"/>
      <c r="BL18" s="1">
        <v>32</v>
      </c>
      <c r="BM18" s="104">
        <v>8</v>
      </c>
      <c r="BN18" s="1"/>
      <c r="BO18" s="1">
        <f t="shared" si="15"/>
        <v>8</v>
      </c>
      <c r="BP18" s="28">
        <f t="shared" si="16"/>
        <v>8</v>
      </c>
      <c r="BQ18" s="53">
        <v>3</v>
      </c>
      <c r="BR18" s="51"/>
      <c r="BS18" s="51"/>
      <c r="BT18" s="51"/>
      <c r="BU18" s="51"/>
      <c r="BV18" s="51"/>
      <c r="BW18" s="51"/>
      <c r="BX18" s="1">
        <v>25</v>
      </c>
      <c r="BY18" s="75">
        <v>7</v>
      </c>
      <c r="BZ18" s="51"/>
      <c r="CA18" s="1">
        <f t="shared" si="17"/>
        <v>7</v>
      </c>
      <c r="CB18" s="28">
        <f t="shared" si="18"/>
        <v>7</v>
      </c>
      <c r="CC18" s="54">
        <v>3</v>
      </c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</row>
    <row r="19" spans="1:104" ht="18">
      <c r="A19" s="23">
        <v>18</v>
      </c>
      <c r="B19" s="45" t="s">
        <v>133</v>
      </c>
      <c r="C19" s="23" t="s">
        <v>103</v>
      </c>
      <c r="D19" s="32" t="s">
        <v>134</v>
      </c>
      <c r="E19" s="33" t="s">
        <v>86</v>
      </c>
      <c r="F19" s="24"/>
      <c r="G19" s="86" t="s">
        <v>243</v>
      </c>
      <c r="H19" s="87" t="s">
        <v>222</v>
      </c>
      <c r="I19" s="85" t="s">
        <v>244</v>
      </c>
      <c r="J19" s="25"/>
      <c r="K19" s="26"/>
      <c r="L19" s="27">
        <v>24</v>
      </c>
      <c r="M19" s="1">
        <v>7</v>
      </c>
      <c r="N19" s="1"/>
      <c r="O19" s="1">
        <f t="shared" si="0"/>
        <v>7</v>
      </c>
      <c r="P19" s="28">
        <f t="shared" si="1"/>
        <v>7</v>
      </c>
      <c r="Q19" s="29">
        <v>4</v>
      </c>
      <c r="R19" s="30">
        <v>20</v>
      </c>
      <c r="S19" s="63">
        <v>6</v>
      </c>
      <c r="T19" s="2"/>
      <c r="U19" s="1">
        <f t="shared" si="2"/>
        <v>6</v>
      </c>
      <c r="V19" s="28">
        <f t="shared" si="3"/>
        <v>6</v>
      </c>
      <c r="W19" s="31">
        <v>2</v>
      </c>
      <c r="X19" s="30">
        <v>16</v>
      </c>
      <c r="Y19" s="66">
        <v>9</v>
      </c>
      <c r="Z19" s="2"/>
      <c r="AA19" s="1">
        <f t="shared" si="4"/>
        <v>9</v>
      </c>
      <c r="AB19" s="28">
        <f t="shared" si="5"/>
        <v>9</v>
      </c>
      <c r="AC19" s="31">
        <v>2</v>
      </c>
      <c r="AD19" s="30">
        <v>23</v>
      </c>
      <c r="AE19" s="63">
        <v>6</v>
      </c>
      <c r="AF19" s="2"/>
      <c r="AG19" s="1">
        <f t="shared" si="6"/>
        <v>7</v>
      </c>
      <c r="AH19" s="28">
        <f t="shared" si="7"/>
        <v>7</v>
      </c>
      <c r="AI19" s="31">
        <v>3</v>
      </c>
      <c r="AJ19" s="30">
        <v>19</v>
      </c>
      <c r="AK19" s="72">
        <v>8</v>
      </c>
      <c r="AL19" s="2"/>
      <c r="AM19" s="1">
        <f t="shared" si="8"/>
        <v>8</v>
      </c>
      <c r="AN19" s="28">
        <f t="shared" si="9"/>
        <v>8</v>
      </c>
      <c r="AO19" s="31">
        <v>3</v>
      </c>
      <c r="AP19" s="37">
        <f t="shared" si="10"/>
        <v>7.357142857142857</v>
      </c>
      <c r="AQ19" s="38">
        <f t="shared" si="11"/>
        <v>14</v>
      </c>
      <c r="AR19" s="39">
        <f t="shared" si="12"/>
        <v>7.357142857142857</v>
      </c>
      <c r="AT19" s="100">
        <v>18</v>
      </c>
      <c r="AU19" s="104">
        <v>4</v>
      </c>
      <c r="AV19" s="1"/>
      <c r="AW19" s="1">
        <f t="shared" si="13"/>
        <v>5</v>
      </c>
      <c r="AX19" s="28">
        <f t="shared" si="14"/>
        <v>5</v>
      </c>
      <c r="AY19" s="53">
        <v>3</v>
      </c>
      <c r="AZ19" s="1">
        <v>33</v>
      </c>
      <c r="BA19" s="63">
        <v>7</v>
      </c>
      <c r="BB19" s="51"/>
      <c r="BC19" s="1">
        <f t="shared" si="19"/>
        <v>8</v>
      </c>
      <c r="BD19" s="28">
        <f t="shared" si="20"/>
        <v>8</v>
      </c>
      <c r="BE19" s="53">
        <v>3</v>
      </c>
      <c r="BF19" s="51"/>
      <c r="BG19" s="51"/>
      <c r="BH19" s="51"/>
      <c r="BI19" s="51"/>
      <c r="BJ19" s="51"/>
      <c r="BK19" s="51"/>
      <c r="BL19" s="1">
        <v>24</v>
      </c>
      <c r="BM19" s="104">
        <v>10</v>
      </c>
      <c r="BN19" s="1"/>
      <c r="BO19" s="1">
        <f t="shared" si="15"/>
        <v>8</v>
      </c>
      <c r="BP19" s="28">
        <f t="shared" si="16"/>
        <v>8</v>
      </c>
      <c r="BQ19" s="53">
        <v>3</v>
      </c>
      <c r="BR19" s="51"/>
      <c r="BS19" s="51"/>
      <c r="BT19" s="51"/>
      <c r="BU19" s="51"/>
      <c r="BV19" s="51"/>
      <c r="BW19" s="51"/>
      <c r="BX19" s="1">
        <v>21</v>
      </c>
      <c r="BY19" s="75">
        <v>8</v>
      </c>
      <c r="BZ19" s="51"/>
      <c r="CA19" s="1">
        <f t="shared" si="17"/>
        <v>8</v>
      </c>
      <c r="CB19" s="28">
        <f t="shared" si="18"/>
        <v>8</v>
      </c>
      <c r="CC19" s="54">
        <v>3</v>
      </c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</row>
    <row r="20" spans="1:104" ht="18">
      <c r="A20" s="23">
        <v>19</v>
      </c>
      <c r="B20" s="45" t="s">
        <v>135</v>
      </c>
      <c r="C20" s="23" t="s">
        <v>103</v>
      </c>
      <c r="D20" s="32" t="s">
        <v>71</v>
      </c>
      <c r="E20" s="33" t="s">
        <v>86</v>
      </c>
      <c r="F20" s="24"/>
      <c r="G20" s="86" t="s">
        <v>245</v>
      </c>
      <c r="H20" s="87" t="s">
        <v>222</v>
      </c>
      <c r="I20" s="85" t="s">
        <v>32</v>
      </c>
      <c r="J20" s="25"/>
      <c r="K20" s="26"/>
      <c r="L20" s="27">
        <v>26</v>
      </c>
      <c r="M20" s="1">
        <v>6</v>
      </c>
      <c r="N20" s="1"/>
      <c r="O20" s="1">
        <f t="shared" si="0"/>
        <v>7</v>
      </c>
      <c r="P20" s="28">
        <f t="shared" si="1"/>
        <v>7</v>
      </c>
      <c r="Q20" s="29">
        <v>4</v>
      </c>
      <c r="R20" s="30">
        <v>22</v>
      </c>
      <c r="S20" s="63">
        <v>4</v>
      </c>
      <c r="T20" s="2"/>
      <c r="U20" s="1">
        <f t="shared" si="2"/>
        <v>5</v>
      </c>
      <c r="V20" s="28">
        <f t="shared" si="3"/>
        <v>5</v>
      </c>
      <c r="W20" s="31">
        <v>2</v>
      </c>
      <c r="X20" s="30">
        <v>16</v>
      </c>
      <c r="Y20" s="66">
        <v>5</v>
      </c>
      <c r="Z20" s="2"/>
      <c r="AA20" s="1">
        <f t="shared" si="4"/>
        <v>6</v>
      </c>
      <c r="AB20" s="28">
        <f t="shared" si="5"/>
        <v>6</v>
      </c>
      <c r="AC20" s="31">
        <v>2</v>
      </c>
      <c r="AD20" s="30">
        <v>23</v>
      </c>
      <c r="AE20" s="63">
        <v>6</v>
      </c>
      <c r="AF20" s="2"/>
      <c r="AG20" s="1">
        <f t="shared" si="6"/>
        <v>7</v>
      </c>
      <c r="AH20" s="28">
        <f t="shared" si="7"/>
        <v>7</v>
      </c>
      <c r="AI20" s="31">
        <v>3</v>
      </c>
      <c r="AJ20" s="30">
        <v>20</v>
      </c>
      <c r="AK20" s="72">
        <v>8</v>
      </c>
      <c r="AL20" s="2"/>
      <c r="AM20" s="1">
        <f t="shared" si="8"/>
        <v>8</v>
      </c>
      <c r="AN20" s="28">
        <f t="shared" si="9"/>
        <v>8</v>
      </c>
      <c r="AO20" s="31">
        <v>3</v>
      </c>
      <c r="AP20" s="37">
        <f t="shared" si="10"/>
        <v>6.785714285714286</v>
      </c>
      <c r="AQ20" s="38">
        <f t="shared" si="11"/>
        <v>14</v>
      </c>
      <c r="AR20" s="39">
        <f t="shared" si="12"/>
        <v>6.785714285714286</v>
      </c>
      <c r="AT20" s="100">
        <v>24</v>
      </c>
      <c r="AU20" s="104">
        <v>3</v>
      </c>
      <c r="AV20" s="1"/>
      <c r="AW20" s="1">
        <f t="shared" si="13"/>
        <v>5</v>
      </c>
      <c r="AX20" s="28">
        <f t="shared" si="14"/>
        <v>5</v>
      </c>
      <c r="AY20" s="53">
        <v>3</v>
      </c>
      <c r="AZ20" s="1">
        <v>33</v>
      </c>
      <c r="BA20" s="63">
        <v>4</v>
      </c>
      <c r="BB20" s="51"/>
      <c r="BC20" s="1">
        <f t="shared" si="19"/>
        <v>6</v>
      </c>
      <c r="BD20" s="28">
        <f t="shared" si="20"/>
        <v>6</v>
      </c>
      <c r="BE20" s="53">
        <v>3</v>
      </c>
      <c r="BF20" s="51"/>
      <c r="BG20" s="51"/>
      <c r="BH20" s="51"/>
      <c r="BI20" s="51"/>
      <c r="BJ20" s="51"/>
      <c r="BK20" s="51"/>
      <c r="BL20" s="1">
        <v>28</v>
      </c>
      <c r="BM20" s="104">
        <v>3</v>
      </c>
      <c r="BN20" s="1"/>
      <c r="BO20" s="1">
        <f t="shared" si="15"/>
        <v>5</v>
      </c>
      <c r="BP20" s="28">
        <f t="shared" si="16"/>
        <v>5</v>
      </c>
      <c r="BQ20" s="53">
        <v>3</v>
      </c>
      <c r="BR20" s="51"/>
      <c r="BS20" s="51"/>
      <c r="BT20" s="51"/>
      <c r="BU20" s="51"/>
      <c r="BV20" s="51"/>
      <c r="BW20" s="51"/>
      <c r="BX20" s="1">
        <v>24</v>
      </c>
      <c r="BY20" s="75">
        <v>6</v>
      </c>
      <c r="BZ20" s="51"/>
      <c r="CA20" s="1">
        <f t="shared" si="17"/>
        <v>7</v>
      </c>
      <c r="CB20" s="28">
        <f t="shared" si="18"/>
        <v>7</v>
      </c>
      <c r="CC20" s="54">
        <v>3</v>
      </c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18">
      <c r="A21" s="23">
        <v>20</v>
      </c>
      <c r="B21" s="45" t="s">
        <v>136</v>
      </c>
      <c r="C21" s="23" t="s">
        <v>103</v>
      </c>
      <c r="D21" s="32" t="s">
        <v>71</v>
      </c>
      <c r="E21" s="33" t="s">
        <v>137</v>
      </c>
      <c r="F21" s="24"/>
      <c r="G21" s="86" t="s">
        <v>246</v>
      </c>
      <c r="H21" s="87" t="s">
        <v>222</v>
      </c>
      <c r="I21" s="85" t="s">
        <v>36</v>
      </c>
      <c r="J21" s="25"/>
      <c r="K21" s="26"/>
      <c r="L21" s="27">
        <v>26</v>
      </c>
      <c r="M21" s="1">
        <v>6</v>
      </c>
      <c r="N21" s="1"/>
      <c r="O21" s="1">
        <f t="shared" si="0"/>
        <v>7</v>
      </c>
      <c r="P21" s="28">
        <f t="shared" si="1"/>
        <v>7</v>
      </c>
      <c r="Q21" s="29">
        <v>4</v>
      </c>
      <c r="R21" s="30">
        <v>22</v>
      </c>
      <c r="S21" s="63">
        <v>3</v>
      </c>
      <c r="T21" s="2">
        <v>2</v>
      </c>
      <c r="U21" s="1">
        <f t="shared" si="2"/>
        <v>4</v>
      </c>
      <c r="V21" s="28">
        <f t="shared" si="3"/>
        <v>4</v>
      </c>
      <c r="W21" s="31">
        <v>2</v>
      </c>
      <c r="X21" s="30">
        <v>15</v>
      </c>
      <c r="Y21" s="66">
        <v>9</v>
      </c>
      <c r="Z21" s="2"/>
      <c r="AA21" s="1">
        <f t="shared" si="4"/>
        <v>9</v>
      </c>
      <c r="AB21" s="28">
        <f t="shared" si="5"/>
        <v>9</v>
      </c>
      <c r="AC21" s="31">
        <v>2</v>
      </c>
      <c r="AD21" s="30">
        <v>23</v>
      </c>
      <c r="AE21" s="63">
        <v>3</v>
      </c>
      <c r="AF21" s="2">
        <v>3</v>
      </c>
      <c r="AG21" s="1">
        <f t="shared" si="6"/>
        <v>4</v>
      </c>
      <c r="AH21" s="28">
        <f t="shared" si="7"/>
        <v>4</v>
      </c>
      <c r="AI21" s="31">
        <v>3</v>
      </c>
      <c r="AJ21" s="30">
        <v>20</v>
      </c>
      <c r="AK21" s="72">
        <v>4</v>
      </c>
      <c r="AL21" s="2"/>
      <c r="AM21" s="1">
        <f t="shared" si="8"/>
        <v>5</v>
      </c>
      <c r="AN21" s="28">
        <f t="shared" si="9"/>
        <v>5</v>
      </c>
      <c r="AO21" s="31">
        <v>3</v>
      </c>
      <c r="AP21" s="37">
        <f t="shared" si="10"/>
        <v>5.785714285714286</v>
      </c>
      <c r="AQ21" s="38">
        <f t="shared" si="11"/>
        <v>14</v>
      </c>
      <c r="AR21" s="39">
        <f t="shared" si="12"/>
        <v>5.785714285714286</v>
      </c>
      <c r="AT21" s="100">
        <v>21</v>
      </c>
      <c r="AU21" s="104">
        <v>3</v>
      </c>
      <c r="AV21" s="1">
        <v>5</v>
      </c>
      <c r="AW21" s="1">
        <f t="shared" si="13"/>
        <v>4</v>
      </c>
      <c r="AX21" s="28">
        <f t="shared" si="14"/>
        <v>6</v>
      </c>
      <c r="AY21" s="53">
        <v>3</v>
      </c>
      <c r="AZ21" s="1">
        <v>33</v>
      </c>
      <c r="BA21" s="63">
        <v>8</v>
      </c>
      <c r="BB21" s="51"/>
      <c r="BC21" s="1">
        <f t="shared" si="19"/>
        <v>8</v>
      </c>
      <c r="BD21" s="28">
        <f t="shared" si="20"/>
        <v>8</v>
      </c>
      <c r="BE21" s="53">
        <v>3</v>
      </c>
      <c r="BF21" s="51"/>
      <c r="BG21" s="51"/>
      <c r="BH21" s="51"/>
      <c r="BI21" s="51"/>
      <c r="BJ21" s="51"/>
      <c r="BK21" s="51"/>
      <c r="BL21" s="1">
        <v>29</v>
      </c>
      <c r="BM21" s="104">
        <v>4</v>
      </c>
      <c r="BN21" s="1"/>
      <c r="BO21" s="1">
        <f t="shared" si="15"/>
        <v>5</v>
      </c>
      <c r="BP21" s="28">
        <f t="shared" si="16"/>
        <v>5</v>
      </c>
      <c r="BQ21" s="53">
        <v>3</v>
      </c>
      <c r="BR21" s="51"/>
      <c r="BS21" s="51"/>
      <c r="BT21" s="51"/>
      <c r="BU21" s="51"/>
      <c r="BV21" s="51"/>
      <c r="BW21" s="51"/>
      <c r="BX21" s="1">
        <v>21</v>
      </c>
      <c r="BY21" s="75">
        <v>5</v>
      </c>
      <c r="BZ21" s="51"/>
      <c r="CA21" s="1">
        <f t="shared" si="17"/>
        <v>6</v>
      </c>
      <c r="CB21" s="28">
        <f t="shared" si="18"/>
        <v>6</v>
      </c>
      <c r="CC21" s="54">
        <v>3</v>
      </c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 ht="18">
      <c r="A22" s="23">
        <v>21</v>
      </c>
      <c r="B22" s="45" t="s">
        <v>138</v>
      </c>
      <c r="C22" s="23" t="s">
        <v>103</v>
      </c>
      <c r="D22" s="32" t="s">
        <v>70</v>
      </c>
      <c r="E22" s="33" t="s">
        <v>101</v>
      </c>
      <c r="F22" s="24"/>
      <c r="G22" s="86" t="s">
        <v>247</v>
      </c>
      <c r="H22" s="87" t="s">
        <v>222</v>
      </c>
      <c r="I22" s="85" t="s">
        <v>34</v>
      </c>
      <c r="J22" s="25"/>
      <c r="K22" s="26"/>
      <c r="L22" s="27">
        <v>25</v>
      </c>
      <c r="M22" s="1">
        <v>6</v>
      </c>
      <c r="N22" s="1"/>
      <c r="O22" s="1">
        <f t="shared" si="0"/>
        <v>7</v>
      </c>
      <c r="P22" s="28">
        <f t="shared" si="1"/>
        <v>7</v>
      </c>
      <c r="Q22" s="29">
        <v>4</v>
      </c>
      <c r="R22" s="30">
        <v>23</v>
      </c>
      <c r="S22" s="63">
        <v>5</v>
      </c>
      <c r="T22" s="2"/>
      <c r="U22" s="1">
        <f t="shared" si="2"/>
        <v>6</v>
      </c>
      <c r="V22" s="28">
        <f t="shared" si="3"/>
        <v>6</v>
      </c>
      <c r="W22" s="31">
        <v>2</v>
      </c>
      <c r="X22" s="30">
        <v>16</v>
      </c>
      <c r="Y22" s="66">
        <v>5</v>
      </c>
      <c r="Z22" s="2"/>
      <c r="AA22" s="1">
        <f t="shared" si="4"/>
        <v>6</v>
      </c>
      <c r="AB22" s="28">
        <f t="shared" si="5"/>
        <v>6</v>
      </c>
      <c r="AC22" s="31">
        <v>2</v>
      </c>
      <c r="AD22" s="30">
        <v>24</v>
      </c>
      <c r="AE22" s="63">
        <v>4</v>
      </c>
      <c r="AF22" s="2"/>
      <c r="AG22" s="1">
        <f t="shared" si="6"/>
        <v>5</v>
      </c>
      <c r="AH22" s="28">
        <f t="shared" si="7"/>
        <v>5</v>
      </c>
      <c r="AI22" s="31">
        <v>3</v>
      </c>
      <c r="AJ22" s="30">
        <v>23</v>
      </c>
      <c r="AK22" s="72">
        <v>8</v>
      </c>
      <c r="AL22" s="2"/>
      <c r="AM22" s="1">
        <f t="shared" si="8"/>
        <v>8</v>
      </c>
      <c r="AN22" s="28">
        <f t="shared" si="9"/>
        <v>8</v>
      </c>
      <c r="AO22" s="31">
        <v>3</v>
      </c>
      <c r="AP22" s="37">
        <f t="shared" si="10"/>
        <v>6.5</v>
      </c>
      <c r="AQ22" s="38">
        <f t="shared" si="11"/>
        <v>14</v>
      </c>
      <c r="AR22" s="39">
        <f t="shared" si="12"/>
        <v>6.5</v>
      </c>
      <c r="AT22" s="100">
        <v>20</v>
      </c>
      <c r="AU22" s="104">
        <v>2</v>
      </c>
      <c r="AV22" s="1">
        <v>5</v>
      </c>
      <c r="AW22" s="1">
        <f t="shared" si="13"/>
        <v>3</v>
      </c>
      <c r="AX22" s="28">
        <f t="shared" si="14"/>
        <v>6</v>
      </c>
      <c r="AY22" s="53">
        <v>3</v>
      </c>
      <c r="AZ22" s="1">
        <v>31</v>
      </c>
      <c r="BA22" s="63">
        <v>5</v>
      </c>
      <c r="BB22" s="51"/>
      <c r="BC22" s="1">
        <f t="shared" si="19"/>
        <v>6</v>
      </c>
      <c r="BD22" s="28">
        <f t="shared" si="20"/>
        <v>6</v>
      </c>
      <c r="BE22" s="53">
        <v>3</v>
      </c>
      <c r="BF22" s="51"/>
      <c r="BG22" s="51"/>
      <c r="BH22" s="51"/>
      <c r="BI22" s="51"/>
      <c r="BJ22" s="51"/>
      <c r="BK22" s="51"/>
      <c r="BL22" s="1">
        <v>28</v>
      </c>
      <c r="BM22" s="104">
        <v>7</v>
      </c>
      <c r="BN22" s="1"/>
      <c r="BO22" s="1">
        <f t="shared" si="15"/>
        <v>7</v>
      </c>
      <c r="BP22" s="28">
        <f t="shared" si="16"/>
        <v>7</v>
      </c>
      <c r="BQ22" s="53">
        <v>3</v>
      </c>
      <c r="BR22" s="51"/>
      <c r="BS22" s="51"/>
      <c r="BT22" s="51"/>
      <c r="BU22" s="51"/>
      <c r="BV22" s="51"/>
      <c r="BW22" s="51"/>
      <c r="BX22" s="1">
        <v>23</v>
      </c>
      <c r="BY22" s="75">
        <v>6</v>
      </c>
      <c r="BZ22" s="51"/>
      <c r="CA22" s="1">
        <f t="shared" si="17"/>
        <v>7</v>
      </c>
      <c r="CB22" s="28">
        <f t="shared" si="18"/>
        <v>7</v>
      </c>
      <c r="CC22" s="54">
        <v>3</v>
      </c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</row>
    <row r="23" spans="1:104" ht="18">
      <c r="A23" s="23">
        <v>22</v>
      </c>
      <c r="B23" s="45" t="s">
        <v>139</v>
      </c>
      <c r="C23" s="23" t="s">
        <v>103</v>
      </c>
      <c r="D23" s="32" t="s">
        <v>140</v>
      </c>
      <c r="E23" s="33" t="s">
        <v>67</v>
      </c>
      <c r="F23" s="24"/>
      <c r="G23" s="86" t="s">
        <v>248</v>
      </c>
      <c r="H23" s="87" t="s">
        <v>67</v>
      </c>
      <c r="I23" s="85" t="s">
        <v>35</v>
      </c>
      <c r="J23" s="25"/>
      <c r="K23" s="26"/>
      <c r="L23" s="27">
        <v>26</v>
      </c>
      <c r="M23" s="1">
        <v>5</v>
      </c>
      <c r="N23" s="1"/>
      <c r="O23" s="1">
        <f t="shared" si="0"/>
        <v>6</v>
      </c>
      <c r="P23" s="28">
        <f t="shared" si="1"/>
        <v>6</v>
      </c>
      <c r="Q23" s="29">
        <v>4</v>
      </c>
      <c r="R23" s="30">
        <v>24</v>
      </c>
      <c r="S23" s="63">
        <v>4</v>
      </c>
      <c r="T23" s="2"/>
      <c r="U23" s="1">
        <f t="shared" si="2"/>
        <v>5</v>
      </c>
      <c r="V23" s="28">
        <f t="shared" si="3"/>
        <v>5</v>
      </c>
      <c r="W23" s="31">
        <v>2</v>
      </c>
      <c r="X23" s="30">
        <v>17</v>
      </c>
      <c r="Y23" s="66">
        <v>6</v>
      </c>
      <c r="Z23" s="2"/>
      <c r="AA23" s="1">
        <f t="shared" si="4"/>
        <v>7</v>
      </c>
      <c r="AB23" s="28">
        <f t="shared" si="5"/>
        <v>7</v>
      </c>
      <c r="AC23" s="31">
        <v>2</v>
      </c>
      <c r="AD23" s="30">
        <v>24</v>
      </c>
      <c r="AE23" s="63">
        <v>6</v>
      </c>
      <c r="AF23" s="2"/>
      <c r="AG23" s="1">
        <f t="shared" si="6"/>
        <v>7</v>
      </c>
      <c r="AH23" s="28">
        <f t="shared" si="7"/>
        <v>7</v>
      </c>
      <c r="AI23" s="31">
        <v>3</v>
      </c>
      <c r="AJ23" s="30">
        <v>24</v>
      </c>
      <c r="AK23" s="72">
        <v>4</v>
      </c>
      <c r="AL23" s="2"/>
      <c r="AM23" s="1">
        <f t="shared" si="8"/>
        <v>5</v>
      </c>
      <c r="AN23" s="28">
        <f t="shared" si="9"/>
        <v>5</v>
      </c>
      <c r="AO23" s="31">
        <v>3</v>
      </c>
      <c r="AP23" s="37">
        <f t="shared" si="10"/>
        <v>6</v>
      </c>
      <c r="AQ23" s="38">
        <f t="shared" si="11"/>
        <v>14</v>
      </c>
      <c r="AR23" s="39">
        <f t="shared" si="12"/>
        <v>6</v>
      </c>
      <c r="AT23" s="100">
        <v>27</v>
      </c>
      <c r="AU23" s="104">
        <v>5</v>
      </c>
      <c r="AV23" s="1"/>
      <c r="AW23" s="1">
        <f t="shared" si="13"/>
        <v>6</v>
      </c>
      <c r="AX23" s="28">
        <f t="shared" si="14"/>
        <v>6</v>
      </c>
      <c r="AY23" s="53">
        <v>3</v>
      </c>
      <c r="AZ23" s="1">
        <v>33</v>
      </c>
      <c r="BA23" s="63">
        <v>5</v>
      </c>
      <c r="BB23" s="51"/>
      <c r="BC23" s="1">
        <f t="shared" si="19"/>
        <v>6</v>
      </c>
      <c r="BD23" s="28">
        <f t="shared" si="20"/>
        <v>6</v>
      </c>
      <c r="BE23" s="53">
        <v>3</v>
      </c>
      <c r="BF23" s="51"/>
      <c r="BG23" s="51"/>
      <c r="BH23" s="51"/>
      <c r="BI23" s="51"/>
      <c r="BJ23" s="51"/>
      <c r="BK23" s="51"/>
      <c r="BL23" s="1">
        <v>31</v>
      </c>
      <c r="BM23" s="104">
        <v>6</v>
      </c>
      <c r="BN23" s="1"/>
      <c r="BO23" s="1">
        <f t="shared" si="15"/>
        <v>7</v>
      </c>
      <c r="BP23" s="28">
        <f t="shared" si="16"/>
        <v>7</v>
      </c>
      <c r="BQ23" s="53">
        <v>3</v>
      </c>
      <c r="BR23" s="51"/>
      <c r="BS23" s="51"/>
      <c r="BT23" s="51"/>
      <c r="BU23" s="51"/>
      <c r="BV23" s="51"/>
      <c r="BW23" s="51"/>
      <c r="BX23" s="1">
        <v>26</v>
      </c>
      <c r="BY23" s="75">
        <v>6</v>
      </c>
      <c r="BZ23" s="51"/>
      <c r="CA23" s="1">
        <f t="shared" si="17"/>
        <v>7</v>
      </c>
      <c r="CB23" s="28">
        <f t="shared" si="18"/>
        <v>7</v>
      </c>
      <c r="CC23" s="54">
        <v>3</v>
      </c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</row>
    <row r="24" spans="1:104" ht="18">
      <c r="A24" s="23">
        <v>23</v>
      </c>
      <c r="B24" s="45" t="s">
        <v>141</v>
      </c>
      <c r="C24" s="23" t="s">
        <v>103</v>
      </c>
      <c r="D24" s="32" t="s">
        <v>71</v>
      </c>
      <c r="E24" s="33" t="s">
        <v>142</v>
      </c>
      <c r="F24" s="24"/>
      <c r="G24" s="86" t="s">
        <v>249</v>
      </c>
      <c r="H24" s="87" t="s">
        <v>222</v>
      </c>
      <c r="I24" s="85" t="s">
        <v>250</v>
      </c>
      <c r="J24" s="25"/>
      <c r="K24" s="26"/>
      <c r="L24" s="27">
        <v>26</v>
      </c>
      <c r="M24" s="1">
        <v>7</v>
      </c>
      <c r="N24" s="1"/>
      <c r="O24" s="1">
        <f t="shared" si="0"/>
        <v>8</v>
      </c>
      <c r="P24" s="28">
        <f t="shared" si="1"/>
        <v>8</v>
      </c>
      <c r="Q24" s="29">
        <v>4</v>
      </c>
      <c r="R24" s="30">
        <v>22</v>
      </c>
      <c r="S24" s="63">
        <v>5</v>
      </c>
      <c r="T24" s="2"/>
      <c r="U24" s="1">
        <f t="shared" si="2"/>
        <v>6</v>
      </c>
      <c r="V24" s="28">
        <f t="shared" si="3"/>
        <v>6</v>
      </c>
      <c r="W24" s="31">
        <v>2</v>
      </c>
      <c r="X24" s="30">
        <v>16</v>
      </c>
      <c r="Y24" s="66">
        <v>6</v>
      </c>
      <c r="Z24" s="2"/>
      <c r="AA24" s="1">
        <f t="shared" si="4"/>
        <v>7</v>
      </c>
      <c r="AB24" s="28">
        <f t="shared" si="5"/>
        <v>7</v>
      </c>
      <c r="AC24" s="31">
        <v>2</v>
      </c>
      <c r="AD24" s="30">
        <v>23</v>
      </c>
      <c r="AE24" s="63">
        <v>5</v>
      </c>
      <c r="AF24" s="2"/>
      <c r="AG24" s="1">
        <f t="shared" si="6"/>
        <v>6</v>
      </c>
      <c r="AH24" s="28">
        <f t="shared" si="7"/>
        <v>6</v>
      </c>
      <c r="AI24" s="31">
        <v>3</v>
      </c>
      <c r="AJ24" s="30">
        <v>20</v>
      </c>
      <c r="AK24" s="72">
        <v>9</v>
      </c>
      <c r="AL24" s="2"/>
      <c r="AM24" s="1">
        <f t="shared" si="8"/>
        <v>8</v>
      </c>
      <c r="AN24" s="28">
        <f t="shared" si="9"/>
        <v>8</v>
      </c>
      <c r="AO24" s="31">
        <v>3</v>
      </c>
      <c r="AP24" s="37">
        <f t="shared" si="10"/>
        <v>7.142857142857143</v>
      </c>
      <c r="AQ24" s="38">
        <f t="shared" si="11"/>
        <v>14</v>
      </c>
      <c r="AR24" s="39">
        <f t="shared" si="12"/>
        <v>7.142857142857143</v>
      </c>
      <c r="AT24" s="100">
        <v>20</v>
      </c>
      <c r="AU24" s="104">
        <v>4</v>
      </c>
      <c r="AV24" s="1"/>
      <c r="AW24" s="1">
        <f t="shared" si="13"/>
        <v>5</v>
      </c>
      <c r="AX24" s="28">
        <f t="shared" si="14"/>
        <v>5</v>
      </c>
      <c r="AY24" s="53">
        <v>3</v>
      </c>
      <c r="AZ24" s="1">
        <v>31</v>
      </c>
      <c r="BA24" s="63">
        <v>6</v>
      </c>
      <c r="BB24" s="51"/>
      <c r="BC24" s="1">
        <f t="shared" si="19"/>
        <v>7</v>
      </c>
      <c r="BD24" s="28">
        <f t="shared" si="20"/>
        <v>7</v>
      </c>
      <c r="BE24" s="53">
        <v>3</v>
      </c>
      <c r="BF24" s="51"/>
      <c r="BG24" s="51"/>
      <c r="BH24" s="51"/>
      <c r="BI24" s="51"/>
      <c r="BJ24" s="51"/>
      <c r="BK24" s="51"/>
      <c r="BL24" s="1">
        <v>29</v>
      </c>
      <c r="BM24" s="104">
        <v>8</v>
      </c>
      <c r="BN24" s="1"/>
      <c r="BO24" s="1">
        <f t="shared" si="15"/>
        <v>8</v>
      </c>
      <c r="BP24" s="28">
        <f t="shared" si="16"/>
        <v>8</v>
      </c>
      <c r="BQ24" s="53">
        <v>3</v>
      </c>
      <c r="BR24" s="51"/>
      <c r="BS24" s="51"/>
      <c r="BT24" s="51"/>
      <c r="BU24" s="51"/>
      <c r="BV24" s="51"/>
      <c r="BW24" s="51"/>
      <c r="BX24" s="1">
        <v>25</v>
      </c>
      <c r="BY24" s="75">
        <v>7</v>
      </c>
      <c r="BZ24" s="51"/>
      <c r="CA24" s="1">
        <f t="shared" si="17"/>
        <v>7</v>
      </c>
      <c r="CB24" s="28">
        <f t="shared" si="18"/>
        <v>7</v>
      </c>
      <c r="CC24" s="54">
        <v>3</v>
      </c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</row>
    <row r="25" spans="1:104" ht="18">
      <c r="A25" s="23">
        <v>24</v>
      </c>
      <c r="B25" s="45" t="s">
        <v>143</v>
      </c>
      <c r="C25" s="23" t="s">
        <v>103</v>
      </c>
      <c r="D25" s="32" t="s">
        <v>87</v>
      </c>
      <c r="E25" s="33" t="s">
        <v>76</v>
      </c>
      <c r="F25" s="24"/>
      <c r="G25" s="86" t="s">
        <v>251</v>
      </c>
      <c r="H25" s="87" t="s">
        <v>67</v>
      </c>
      <c r="I25" s="85" t="s">
        <v>24</v>
      </c>
      <c r="J25" s="25"/>
      <c r="K25" s="26"/>
      <c r="L25" s="27">
        <v>26</v>
      </c>
      <c r="M25" s="1">
        <v>7</v>
      </c>
      <c r="N25" s="1"/>
      <c r="O25" s="1">
        <f t="shared" si="0"/>
        <v>8</v>
      </c>
      <c r="P25" s="28">
        <f t="shared" si="1"/>
        <v>8</v>
      </c>
      <c r="Q25" s="29">
        <v>4</v>
      </c>
      <c r="R25" s="30">
        <v>22</v>
      </c>
      <c r="S25" s="63">
        <v>4</v>
      </c>
      <c r="T25" s="2"/>
      <c r="U25" s="1">
        <f t="shared" si="2"/>
        <v>5</v>
      </c>
      <c r="V25" s="28">
        <f t="shared" si="3"/>
        <v>5</v>
      </c>
      <c r="W25" s="31">
        <v>2</v>
      </c>
      <c r="X25" s="30">
        <v>14</v>
      </c>
      <c r="Y25" s="66">
        <v>8</v>
      </c>
      <c r="Z25" s="2"/>
      <c r="AA25" s="1">
        <f t="shared" si="4"/>
        <v>8</v>
      </c>
      <c r="AB25" s="28">
        <f t="shared" si="5"/>
        <v>8</v>
      </c>
      <c r="AC25" s="31">
        <v>2</v>
      </c>
      <c r="AD25" s="30">
        <v>22</v>
      </c>
      <c r="AE25" s="63">
        <v>5</v>
      </c>
      <c r="AF25" s="2"/>
      <c r="AG25" s="1">
        <f t="shared" si="6"/>
        <v>6</v>
      </c>
      <c r="AH25" s="28">
        <f t="shared" si="7"/>
        <v>6</v>
      </c>
      <c r="AI25" s="31">
        <v>3</v>
      </c>
      <c r="AJ25" s="30">
        <v>20</v>
      </c>
      <c r="AK25" s="72">
        <v>6</v>
      </c>
      <c r="AL25" s="2"/>
      <c r="AM25" s="1">
        <f t="shared" si="8"/>
        <v>6</v>
      </c>
      <c r="AN25" s="28">
        <f t="shared" si="9"/>
        <v>6</v>
      </c>
      <c r="AO25" s="31">
        <v>3</v>
      </c>
      <c r="AP25" s="37">
        <f t="shared" si="10"/>
        <v>6.714285714285714</v>
      </c>
      <c r="AQ25" s="38">
        <f t="shared" si="11"/>
        <v>14</v>
      </c>
      <c r="AR25" s="39">
        <f t="shared" si="12"/>
        <v>6.714285714285714</v>
      </c>
      <c r="AT25" s="100">
        <v>19</v>
      </c>
      <c r="AU25" s="104">
        <v>5</v>
      </c>
      <c r="AV25" s="1"/>
      <c r="AW25" s="1">
        <f t="shared" si="13"/>
        <v>5</v>
      </c>
      <c r="AX25" s="28">
        <f t="shared" si="14"/>
        <v>5</v>
      </c>
      <c r="AY25" s="53">
        <v>3</v>
      </c>
      <c r="AZ25" s="1">
        <v>30</v>
      </c>
      <c r="BA25" s="63">
        <v>5</v>
      </c>
      <c r="BB25" s="51"/>
      <c r="BC25" s="1">
        <f t="shared" si="19"/>
        <v>6</v>
      </c>
      <c r="BD25" s="28">
        <f t="shared" si="20"/>
        <v>6</v>
      </c>
      <c r="BE25" s="53">
        <v>3</v>
      </c>
      <c r="BF25" s="51"/>
      <c r="BG25" s="51"/>
      <c r="BH25" s="51"/>
      <c r="BI25" s="51"/>
      <c r="BJ25" s="51"/>
      <c r="BK25" s="51"/>
      <c r="BL25" s="1">
        <v>30</v>
      </c>
      <c r="BM25" s="104">
        <v>5</v>
      </c>
      <c r="BN25" s="1"/>
      <c r="BO25" s="1">
        <f t="shared" si="15"/>
        <v>6</v>
      </c>
      <c r="BP25" s="28">
        <f t="shared" si="16"/>
        <v>6</v>
      </c>
      <c r="BQ25" s="53">
        <v>3</v>
      </c>
      <c r="BR25" s="51"/>
      <c r="BS25" s="51"/>
      <c r="BT25" s="51"/>
      <c r="BU25" s="51"/>
      <c r="BV25" s="51"/>
      <c r="BW25" s="51"/>
      <c r="BX25" s="1">
        <v>23</v>
      </c>
      <c r="BY25" s="75">
        <v>7</v>
      </c>
      <c r="BZ25" s="51"/>
      <c r="CA25" s="1">
        <f t="shared" si="17"/>
        <v>7</v>
      </c>
      <c r="CB25" s="28">
        <f t="shared" si="18"/>
        <v>7</v>
      </c>
      <c r="CC25" s="54">
        <v>3</v>
      </c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</row>
    <row r="26" spans="1:104" ht="18">
      <c r="A26" s="23">
        <v>25</v>
      </c>
      <c r="B26" s="45" t="s">
        <v>144</v>
      </c>
      <c r="C26" s="23" t="s">
        <v>103</v>
      </c>
      <c r="D26" s="32" t="s">
        <v>145</v>
      </c>
      <c r="E26" s="33" t="s">
        <v>76</v>
      </c>
      <c r="F26" s="24"/>
      <c r="G26" s="86" t="s">
        <v>252</v>
      </c>
      <c r="H26" s="87" t="s">
        <v>67</v>
      </c>
      <c r="I26" s="85" t="s">
        <v>253</v>
      </c>
      <c r="J26" s="25"/>
      <c r="K26" s="26"/>
      <c r="L26" s="27">
        <v>26</v>
      </c>
      <c r="M26" s="1">
        <v>7</v>
      </c>
      <c r="N26" s="1"/>
      <c r="O26" s="1">
        <f t="shared" si="0"/>
        <v>8</v>
      </c>
      <c r="P26" s="28">
        <f t="shared" si="1"/>
        <v>8</v>
      </c>
      <c r="Q26" s="29">
        <v>4</v>
      </c>
      <c r="R26" s="30">
        <v>21</v>
      </c>
      <c r="S26" s="63">
        <v>6</v>
      </c>
      <c r="T26" s="2"/>
      <c r="U26" s="1">
        <f t="shared" si="2"/>
        <v>6</v>
      </c>
      <c r="V26" s="28">
        <f t="shared" si="3"/>
        <v>6</v>
      </c>
      <c r="W26" s="31">
        <v>2</v>
      </c>
      <c r="X26" s="30">
        <v>14</v>
      </c>
      <c r="Y26" s="66">
        <v>8</v>
      </c>
      <c r="Z26" s="2"/>
      <c r="AA26" s="1">
        <f t="shared" si="4"/>
        <v>8</v>
      </c>
      <c r="AB26" s="28">
        <f t="shared" si="5"/>
        <v>8</v>
      </c>
      <c r="AC26" s="31">
        <v>2</v>
      </c>
      <c r="AD26" s="30">
        <v>23</v>
      </c>
      <c r="AE26" s="63">
        <v>6</v>
      </c>
      <c r="AF26" s="2"/>
      <c r="AG26" s="1">
        <f t="shared" si="6"/>
        <v>7</v>
      </c>
      <c r="AH26" s="28">
        <f t="shared" si="7"/>
        <v>7</v>
      </c>
      <c r="AI26" s="31">
        <v>3</v>
      </c>
      <c r="AJ26" s="30">
        <v>24</v>
      </c>
      <c r="AK26" s="72">
        <v>8</v>
      </c>
      <c r="AL26" s="2"/>
      <c r="AM26" s="1">
        <f t="shared" si="8"/>
        <v>8</v>
      </c>
      <c r="AN26" s="28">
        <f t="shared" si="9"/>
        <v>8</v>
      </c>
      <c r="AO26" s="31">
        <v>3</v>
      </c>
      <c r="AP26" s="37">
        <f t="shared" si="10"/>
        <v>7.5</v>
      </c>
      <c r="AQ26" s="38">
        <f t="shared" si="11"/>
        <v>14</v>
      </c>
      <c r="AR26" s="39">
        <f t="shared" si="12"/>
        <v>7.5</v>
      </c>
      <c r="AT26" s="100">
        <v>20</v>
      </c>
      <c r="AU26" s="104">
        <v>1</v>
      </c>
      <c r="AV26" s="1">
        <v>2</v>
      </c>
      <c r="AW26" s="1">
        <f t="shared" si="13"/>
        <v>3</v>
      </c>
      <c r="AX26" s="28">
        <f t="shared" si="14"/>
        <v>3</v>
      </c>
      <c r="AY26" s="53">
        <v>3</v>
      </c>
      <c r="AZ26" s="1">
        <v>35</v>
      </c>
      <c r="BA26" s="63">
        <v>4</v>
      </c>
      <c r="BB26" s="51"/>
      <c r="BC26" s="1">
        <f t="shared" si="19"/>
        <v>6</v>
      </c>
      <c r="BD26" s="28">
        <f t="shared" si="20"/>
        <v>6</v>
      </c>
      <c r="BE26" s="53">
        <v>3</v>
      </c>
      <c r="BF26" s="51"/>
      <c r="BG26" s="51"/>
      <c r="BH26" s="51"/>
      <c r="BI26" s="51"/>
      <c r="BJ26" s="51"/>
      <c r="BK26" s="51"/>
      <c r="BL26" s="1">
        <v>24</v>
      </c>
      <c r="BM26" s="104">
        <v>7</v>
      </c>
      <c r="BN26" s="1"/>
      <c r="BO26" s="1">
        <f t="shared" si="15"/>
        <v>7</v>
      </c>
      <c r="BP26" s="28">
        <f t="shared" si="16"/>
        <v>7</v>
      </c>
      <c r="BQ26" s="53">
        <v>3</v>
      </c>
      <c r="BR26" s="51"/>
      <c r="BS26" s="51"/>
      <c r="BT26" s="51"/>
      <c r="BU26" s="51"/>
      <c r="BV26" s="51"/>
      <c r="BW26" s="51"/>
      <c r="BX26" s="1">
        <v>25</v>
      </c>
      <c r="BY26" s="75">
        <v>6</v>
      </c>
      <c r="BZ26" s="51"/>
      <c r="CA26" s="1">
        <f t="shared" si="17"/>
        <v>7</v>
      </c>
      <c r="CB26" s="28">
        <f t="shared" si="18"/>
        <v>7</v>
      </c>
      <c r="CC26" s="54">
        <v>3</v>
      </c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</row>
    <row r="27" spans="1:104" ht="18">
      <c r="A27" s="23">
        <v>26</v>
      </c>
      <c r="B27" s="45" t="s">
        <v>146</v>
      </c>
      <c r="C27" s="23" t="s">
        <v>103</v>
      </c>
      <c r="D27" s="32" t="s">
        <v>71</v>
      </c>
      <c r="E27" s="33" t="s">
        <v>147</v>
      </c>
      <c r="F27" s="24"/>
      <c r="G27" s="86" t="s">
        <v>254</v>
      </c>
      <c r="H27" s="87" t="s">
        <v>222</v>
      </c>
      <c r="I27" s="85" t="s">
        <v>30</v>
      </c>
      <c r="J27" s="25"/>
      <c r="K27" s="26"/>
      <c r="L27" s="27">
        <v>26</v>
      </c>
      <c r="M27" s="1">
        <v>8</v>
      </c>
      <c r="N27" s="1"/>
      <c r="O27" s="1">
        <f t="shared" si="0"/>
        <v>8</v>
      </c>
      <c r="P27" s="28">
        <f t="shared" si="1"/>
        <v>8</v>
      </c>
      <c r="Q27" s="29">
        <v>4</v>
      </c>
      <c r="R27" s="30">
        <v>21</v>
      </c>
      <c r="S27" s="63">
        <v>7</v>
      </c>
      <c r="T27" s="2"/>
      <c r="U27" s="1">
        <f t="shared" si="2"/>
        <v>7</v>
      </c>
      <c r="V27" s="28">
        <f t="shared" si="3"/>
        <v>7</v>
      </c>
      <c r="W27" s="31">
        <v>2</v>
      </c>
      <c r="X27" s="30">
        <v>16</v>
      </c>
      <c r="Y27" s="66">
        <v>9</v>
      </c>
      <c r="Z27" s="2"/>
      <c r="AA27" s="1">
        <f t="shared" si="4"/>
        <v>9</v>
      </c>
      <c r="AB27" s="28">
        <f t="shared" si="5"/>
        <v>9</v>
      </c>
      <c r="AC27" s="31">
        <v>2</v>
      </c>
      <c r="AD27" s="30">
        <v>26</v>
      </c>
      <c r="AE27" s="63">
        <v>6</v>
      </c>
      <c r="AF27" s="2"/>
      <c r="AG27" s="1">
        <f t="shared" si="6"/>
        <v>7</v>
      </c>
      <c r="AH27" s="28">
        <f t="shared" si="7"/>
        <v>7</v>
      </c>
      <c r="AI27" s="31">
        <v>3</v>
      </c>
      <c r="AJ27" s="30">
        <v>26</v>
      </c>
      <c r="AK27" s="72">
        <v>9</v>
      </c>
      <c r="AL27" s="2"/>
      <c r="AM27" s="1">
        <f t="shared" si="8"/>
        <v>9</v>
      </c>
      <c r="AN27" s="28">
        <f t="shared" si="9"/>
        <v>9</v>
      </c>
      <c r="AO27" s="31">
        <v>3</v>
      </c>
      <c r="AP27" s="37">
        <f t="shared" si="10"/>
        <v>8</v>
      </c>
      <c r="AQ27" s="38">
        <f t="shared" si="11"/>
        <v>14</v>
      </c>
      <c r="AR27" s="39">
        <f t="shared" si="12"/>
        <v>8</v>
      </c>
      <c r="AT27" s="100">
        <v>21</v>
      </c>
      <c r="AU27" s="104">
        <v>3</v>
      </c>
      <c r="AV27" s="1">
        <v>6</v>
      </c>
      <c r="AW27" s="1">
        <f t="shared" si="13"/>
        <v>4</v>
      </c>
      <c r="AX27" s="28">
        <f t="shared" si="14"/>
        <v>6</v>
      </c>
      <c r="AY27" s="53">
        <v>3</v>
      </c>
      <c r="AZ27" s="1">
        <v>31</v>
      </c>
      <c r="BA27" s="63">
        <v>6</v>
      </c>
      <c r="BB27" s="51"/>
      <c r="BC27" s="1">
        <f t="shared" si="19"/>
        <v>7</v>
      </c>
      <c r="BD27" s="28">
        <f t="shared" si="20"/>
        <v>7</v>
      </c>
      <c r="BE27" s="53">
        <v>3</v>
      </c>
      <c r="BF27" s="51"/>
      <c r="BG27" s="51"/>
      <c r="BH27" s="51"/>
      <c r="BI27" s="51"/>
      <c r="BJ27" s="51"/>
      <c r="BK27" s="51"/>
      <c r="BL27" s="1">
        <v>30</v>
      </c>
      <c r="BM27" s="104">
        <v>4</v>
      </c>
      <c r="BN27" s="1"/>
      <c r="BO27" s="1">
        <f t="shared" si="15"/>
        <v>5</v>
      </c>
      <c r="BP27" s="28">
        <f t="shared" si="16"/>
        <v>5</v>
      </c>
      <c r="BQ27" s="53">
        <v>3</v>
      </c>
      <c r="BR27" s="51"/>
      <c r="BS27" s="51"/>
      <c r="BT27" s="51"/>
      <c r="BU27" s="51"/>
      <c r="BV27" s="51"/>
      <c r="BW27" s="51"/>
      <c r="BX27" s="1">
        <v>26</v>
      </c>
      <c r="BY27" s="75">
        <v>7</v>
      </c>
      <c r="BZ27" s="51"/>
      <c r="CA27" s="1">
        <f t="shared" si="17"/>
        <v>8</v>
      </c>
      <c r="CB27" s="28">
        <f t="shared" si="18"/>
        <v>8</v>
      </c>
      <c r="CC27" s="54">
        <v>3</v>
      </c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</row>
    <row r="28" spans="1:104" ht="18">
      <c r="A28" s="23">
        <v>27</v>
      </c>
      <c r="B28" s="45" t="s">
        <v>148</v>
      </c>
      <c r="C28" s="23" t="s">
        <v>103</v>
      </c>
      <c r="D28" s="32" t="s">
        <v>149</v>
      </c>
      <c r="E28" s="33" t="s">
        <v>79</v>
      </c>
      <c r="F28" s="24"/>
      <c r="G28" s="86" t="s">
        <v>255</v>
      </c>
      <c r="H28" s="87" t="s">
        <v>222</v>
      </c>
      <c r="I28" s="85" t="s">
        <v>22</v>
      </c>
      <c r="J28" s="25"/>
      <c r="K28" s="26"/>
      <c r="L28" s="27">
        <v>26</v>
      </c>
      <c r="M28" s="1">
        <v>6</v>
      </c>
      <c r="N28" s="1"/>
      <c r="O28" s="1">
        <f t="shared" si="0"/>
        <v>7</v>
      </c>
      <c r="P28" s="28">
        <f t="shared" si="1"/>
        <v>7</v>
      </c>
      <c r="Q28" s="29">
        <v>4</v>
      </c>
      <c r="R28" s="30">
        <v>23</v>
      </c>
      <c r="S28" s="63">
        <v>6</v>
      </c>
      <c r="T28" s="2"/>
      <c r="U28" s="1">
        <f t="shared" si="2"/>
        <v>7</v>
      </c>
      <c r="V28" s="28">
        <f t="shared" si="3"/>
        <v>7</v>
      </c>
      <c r="W28" s="31">
        <v>2</v>
      </c>
      <c r="X28" s="30">
        <v>15</v>
      </c>
      <c r="Y28" s="66">
        <v>7</v>
      </c>
      <c r="Z28" s="2"/>
      <c r="AA28" s="1">
        <f t="shared" si="4"/>
        <v>7</v>
      </c>
      <c r="AB28" s="28">
        <f t="shared" si="5"/>
        <v>7</v>
      </c>
      <c r="AC28" s="31">
        <v>2</v>
      </c>
      <c r="AD28" s="30">
        <v>26</v>
      </c>
      <c r="AE28" s="63">
        <v>6</v>
      </c>
      <c r="AF28" s="2"/>
      <c r="AG28" s="1">
        <f t="shared" si="6"/>
        <v>7</v>
      </c>
      <c r="AH28" s="28">
        <f t="shared" si="7"/>
        <v>7</v>
      </c>
      <c r="AI28" s="31">
        <v>3</v>
      </c>
      <c r="AJ28" s="30">
        <v>20</v>
      </c>
      <c r="AK28" s="72">
        <v>8</v>
      </c>
      <c r="AL28" s="2"/>
      <c r="AM28" s="1">
        <f t="shared" si="8"/>
        <v>8</v>
      </c>
      <c r="AN28" s="28">
        <f t="shared" si="9"/>
        <v>8</v>
      </c>
      <c r="AO28" s="31">
        <v>3</v>
      </c>
      <c r="AP28" s="37">
        <f t="shared" si="10"/>
        <v>7.214285714285714</v>
      </c>
      <c r="AQ28" s="38">
        <f t="shared" si="11"/>
        <v>14</v>
      </c>
      <c r="AR28" s="39">
        <f t="shared" si="12"/>
        <v>7.214285714285714</v>
      </c>
      <c r="AT28" s="100">
        <v>25</v>
      </c>
      <c r="AU28" s="104">
        <v>4</v>
      </c>
      <c r="AV28" s="1"/>
      <c r="AW28" s="1">
        <f t="shared" si="13"/>
        <v>5</v>
      </c>
      <c r="AX28" s="28">
        <f t="shared" si="14"/>
        <v>5</v>
      </c>
      <c r="AY28" s="53">
        <v>3</v>
      </c>
      <c r="AZ28" s="1">
        <v>33</v>
      </c>
      <c r="BA28" s="63">
        <v>7</v>
      </c>
      <c r="BB28" s="51"/>
      <c r="BC28" s="1">
        <f t="shared" si="19"/>
        <v>8</v>
      </c>
      <c r="BD28" s="28">
        <f t="shared" si="20"/>
        <v>8</v>
      </c>
      <c r="BE28" s="53">
        <v>3</v>
      </c>
      <c r="BF28" s="51"/>
      <c r="BG28" s="51"/>
      <c r="BH28" s="51"/>
      <c r="BI28" s="51"/>
      <c r="BJ28" s="51"/>
      <c r="BK28" s="51"/>
      <c r="BL28" s="1">
        <v>31</v>
      </c>
      <c r="BM28" s="104">
        <v>5</v>
      </c>
      <c r="BN28" s="1"/>
      <c r="BO28" s="1">
        <f t="shared" si="15"/>
        <v>6</v>
      </c>
      <c r="BP28" s="28">
        <f t="shared" si="16"/>
        <v>6</v>
      </c>
      <c r="BQ28" s="53">
        <v>3</v>
      </c>
      <c r="BR28" s="51"/>
      <c r="BS28" s="51"/>
      <c r="BT28" s="51"/>
      <c r="BU28" s="51"/>
      <c r="BV28" s="51"/>
      <c r="BW28" s="51"/>
      <c r="BX28" s="1">
        <v>25</v>
      </c>
      <c r="BY28" s="75">
        <v>6</v>
      </c>
      <c r="BZ28" s="51"/>
      <c r="CA28" s="1">
        <f t="shared" si="17"/>
        <v>7</v>
      </c>
      <c r="CB28" s="28">
        <f t="shared" si="18"/>
        <v>7</v>
      </c>
      <c r="CC28" s="54">
        <v>3</v>
      </c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</row>
    <row r="29" spans="1:104" ht="18">
      <c r="A29" s="23">
        <v>28</v>
      </c>
      <c r="B29" s="45" t="s">
        <v>150</v>
      </c>
      <c r="C29" s="23" t="s">
        <v>103</v>
      </c>
      <c r="D29" s="32" t="s">
        <v>151</v>
      </c>
      <c r="E29" s="33" t="s">
        <v>79</v>
      </c>
      <c r="F29" s="24"/>
      <c r="G29" s="86" t="s">
        <v>256</v>
      </c>
      <c r="H29" s="87" t="s">
        <v>222</v>
      </c>
      <c r="I29" s="85" t="s">
        <v>28</v>
      </c>
      <c r="J29" s="25"/>
      <c r="K29" s="26"/>
      <c r="L29" s="27">
        <v>24</v>
      </c>
      <c r="M29" s="1">
        <v>8</v>
      </c>
      <c r="N29" s="1"/>
      <c r="O29" s="1">
        <f t="shared" si="0"/>
        <v>8</v>
      </c>
      <c r="P29" s="28">
        <f t="shared" si="1"/>
        <v>8</v>
      </c>
      <c r="Q29" s="29">
        <v>4</v>
      </c>
      <c r="R29" s="30">
        <v>23</v>
      </c>
      <c r="S29" s="63">
        <v>5</v>
      </c>
      <c r="T29" s="2"/>
      <c r="U29" s="1">
        <f t="shared" si="2"/>
        <v>6</v>
      </c>
      <c r="V29" s="28">
        <f t="shared" si="3"/>
        <v>6</v>
      </c>
      <c r="W29" s="31">
        <v>2</v>
      </c>
      <c r="X29" s="30">
        <v>15</v>
      </c>
      <c r="Y29" s="66">
        <v>6</v>
      </c>
      <c r="Z29" s="2"/>
      <c r="AA29" s="1">
        <f t="shared" si="4"/>
        <v>6</v>
      </c>
      <c r="AB29" s="28">
        <f t="shared" si="5"/>
        <v>6</v>
      </c>
      <c r="AC29" s="31">
        <v>2</v>
      </c>
      <c r="AD29" s="30">
        <v>24</v>
      </c>
      <c r="AE29" s="63">
        <v>4</v>
      </c>
      <c r="AF29" s="2"/>
      <c r="AG29" s="1">
        <f t="shared" si="6"/>
        <v>5</v>
      </c>
      <c r="AH29" s="28">
        <f t="shared" si="7"/>
        <v>5</v>
      </c>
      <c r="AI29" s="31">
        <v>3</v>
      </c>
      <c r="AJ29" s="30">
        <v>21</v>
      </c>
      <c r="AK29" s="72">
        <v>9</v>
      </c>
      <c r="AL29" s="2"/>
      <c r="AM29" s="1">
        <f t="shared" si="8"/>
        <v>8</v>
      </c>
      <c r="AN29" s="28">
        <f t="shared" si="9"/>
        <v>8</v>
      </c>
      <c r="AO29" s="31">
        <v>3</v>
      </c>
      <c r="AP29" s="37">
        <f t="shared" si="10"/>
        <v>6.785714285714286</v>
      </c>
      <c r="AQ29" s="38">
        <f t="shared" si="11"/>
        <v>14</v>
      </c>
      <c r="AR29" s="39">
        <f t="shared" si="12"/>
        <v>6.785714285714286</v>
      </c>
      <c r="AT29" s="100">
        <v>25</v>
      </c>
      <c r="AU29" s="104">
        <v>2</v>
      </c>
      <c r="AV29" s="1">
        <v>6</v>
      </c>
      <c r="AW29" s="1">
        <f t="shared" si="13"/>
        <v>4</v>
      </c>
      <c r="AX29" s="28">
        <f t="shared" si="14"/>
        <v>7</v>
      </c>
      <c r="AY29" s="53">
        <v>3</v>
      </c>
      <c r="AZ29" s="1">
        <v>35</v>
      </c>
      <c r="BA29" s="63">
        <v>6</v>
      </c>
      <c r="BB29" s="51"/>
      <c r="BC29" s="1">
        <f t="shared" si="19"/>
        <v>7</v>
      </c>
      <c r="BD29" s="28">
        <f t="shared" si="20"/>
        <v>7</v>
      </c>
      <c r="BE29" s="53">
        <v>3</v>
      </c>
      <c r="BF29" s="51"/>
      <c r="BG29" s="51"/>
      <c r="BH29" s="51"/>
      <c r="BI29" s="51"/>
      <c r="BJ29" s="51"/>
      <c r="BK29" s="51"/>
      <c r="BL29" s="1">
        <v>28</v>
      </c>
      <c r="BM29" s="104">
        <v>4</v>
      </c>
      <c r="BN29" s="1"/>
      <c r="BO29" s="1">
        <f t="shared" si="15"/>
        <v>5</v>
      </c>
      <c r="BP29" s="28">
        <f t="shared" si="16"/>
        <v>5</v>
      </c>
      <c r="BQ29" s="53">
        <v>3</v>
      </c>
      <c r="BR29" s="51"/>
      <c r="BS29" s="51"/>
      <c r="BT29" s="51"/>
      <c r="BU29" s="51"/>
      <c r="BV29" s="51"/>
      <c r="BW29" s="51"/>
      <c r="BX29" s="1">
        <v>26</v>
      </c>
      <c r="BY29" s="75">
        <v>6</v>
      </c>
      <c r="BZ29" s="51"/>
      <c r="CA29" s="1">
        <f t="shared" si="17"/>
        <v>7</v>
      </c>
      <c r="CB29" s="28">
        <f t="shared" si="18"/>
        <v>7</v>
      </c>
      <c r="CC29" s="54">
        <v>3</v>
      </c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</row>
    <row r="30" spans="1:104" ht="18">
      <c r="A30" s="23">
        <v>29</v>
      </c>
      <c r="B30" s="45" t="s">
        <v>152</v>
      </c>
      <c r="C30" s="23" t="s">
        <v>103</v>
      </c>
      <c r="D30" s="32" t="s">
        <v>153</v>
      </c>
      <c r="E30" s="33" t="s">
        <v>81</v>
      </c>
      <c r="F30" s="24"/>
      <c r="G30" s="88" t="s">
        <v>257</v>
      </c>
      <c r="H30" s="87" t="s">
        <v>222</v>
      </c>
      <c r="I30" s="85" t="s">
        <v>36</v>
      </c>
      <c r="J30" s="25"/>
      <c r="K30" s="26"/>
      <c r="L30" s="27">
        <v>19</v>
      </c>
      <c r="M30" s="1">
        <v>7</v>
      </c>
      <c r="N30" s="1"/>
      <c r="O30" s="1">
        <f t="shared" si="0"/>
        <v>7</v>
      </c>
      <c r="P30" s="28">
        <f t="shared" si="1"/>
        <v>7</v>
      </c>
      <c r="Q30" s="29">
        <v>4</v>
      </c>
      <c r="R30" s="30">
        <v>23</v>
      </c>
      <c r="S30" s="63">
        <v>4</v>
      </c>
      <c r="T30" s="2"/>
      <c r="U30" s="1">
        <f t="shared" si="2"/>
        <v>5</v>
      </c>
      <c r="V30" s="28">
        <f t="shared" si="3"/>
        <v>5</v>
      </c>
      <c r="W30" s="31">
        <v>2</v>
      </c>
      <c r="X30" s="30">
        <v>16</v>
      </c>
      <c r="Y30" s="66">
        <v>10</v>
      </c>
      <c r="Z30" s="2"/>
      <c r="AA30" s="1">
        <f t="shared" si="4"/>
        <v>9</v>
      </c>
      <c r="AB30" s="28">
        <f t="shared" si="5"/>
        <v>9</v>
      </c>
      <c r="AC30" s="31">
        <v>2</v>
      </c>
      <c r="AD30" s="30">
        <v>24</v>
      </c>
      <c r="AE30" s="63">
        <v>5</v>
      </c>
      <c r="AF30" s="2"/>
      <c r="AG30" s="1">
        <f t="shared" si="6"/>
        <v>6</v>
      </c>
      <c r="AH30" s="28">
        <f t="shared" si="7"/>
        <v>6</v>
      </c>
      <c r="AI30" s="31">
        <v>3</v>
      </c>
      <c r="AJ30" s="30">
        <v>24</v>
      </c>
      <c r="AK30" s="72">
        <v>7</v>
      </c>
      <c r="AL30" s="2"/>
      <c r="AM30" s="1">
        <f t="shared" si="8"/>
        <v>7</v>
      </c>
      <c r="AN30" s="28">
        <f t="shared" si="9"/>
        <v>7</v>
      </c>
      <c r="AO30" s="31">
        <v>3</v>
      </c>
      <c r="AP30" s="37">
        <f t="shared" si="10"/>
        <v>6.785714285714286</v>
      </c>
      <c r="AQ30" s="38">
        <f t="shared" si="11"/>
        <v>14</v>
      </c>
      <c r="AR30" s="39">
        <f t="shared" si="12"/>
        <v>6.785714285714286</v>
      </c>
      <c r="AT30" s="100">
        <v>21</v>
      </c>
      <c r="AU30" s="104">
        <v>5</v>
      </c>
      <c r="AV30" s="1"/>
      <c r="AW30" s="1">
        <f t="shared" si="13"/>
        <v>6</v>
      </c>
      <c r="AX30" s="28">
        <f t="shared" si="14"/>
        <v>6</v>
      </c>
      <c r="AY30" s="53">
        <v>3</v>
      </c>
      <c r="AZ30" s="1">
        <v>35</v>
      </c>
      <c r="BA30" s="63">
        <v>5</v>
      </c>
      <c r="BB30" s="51"/>
      <c r="BC30" s="1">
        <f t="shared" si="19"/>
        <v>7</v>
      </c>
      <c r="BD30" s="28">
        <f t="shared" si="20"/>
        <v>7</v>
      </c>
      <c r="BE30" s="53">
        <v>3</v>
      </c>
      <c r="BF30" s="51"/>
      <c r="BG30" s="51"/>
      <c r="BH30" s="51"/>
      <c r="BI30" s="51"/>
      <c r="BJ30" s="51"/>
      <c r="BK30" s="51"/>
      <c r="BL30" s="1">
        <v>27</v>
      </c>
      <c r="BM30" s="104">
        <v>5</v>
      </c>
      <c r="BN30" s="1"/>
      <c r="BO30" s="1">
        <f t="shared" si="15"/>
        <v>6</v>
      </c>
      <c r="BP30" s="28">
        <f t="shared" si="16"/>
        <v>6</v>
      </c>
      <c r="BQ30" s="53">
        <v>3</v>
      </c>
      <c r="BR30" s="51"/>
      <c r="BS30" s="51"/>
      <c r="BT30" s="51"/>
      <c r="BU30" s="51"/>
      <c r="BV30" s="51"/>
      <c r="BW30" s="51"/>
      <c r="BX30" s="1">
        <v>25</v>
      </c>
      <c r="BY30" s="75">
        <v>6</v>
      </c>
      <c r="BZ30" s="51"/>
      <c r="CA30" s="1">
        <f t="shared" si="17"/>
        <v>7</v>
      </c>
      <c r="CB30" s="28">
        <f t="shared" si="18"/>
        <v>7</v>
      </c>
      <c r="CC30" s="54">
        <v>3</v>
      </c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</row>
    <row r="31" spans="1:104" ht="18">
      <c r="A31" s="23">
        <v>30</v>
      </c>
      <c r="B31" s="45" t="s">
        <v>154</v>
      </c>
      <c r="C31" s="23" t="s">
        <v>103</v>
      </c>
      <c r="D31" s="32" t="s">
        <v>71</v>
      </c>
      <c r="E31" s="33" t="s">
        <v>155</v>
      </c>
      <c r="F31" s="24"/>
      <c r="G31" s="86" t="s">
        <v>258</v>
      </c>
      <c r="H31" s="87" t="s">
        <v>222</v>
      </c>
      <c r="I31" s="85" t="s">
        <v>25</v>
      </c>
      <c r="J31" s="25"/>
      <c r="K31" s="26"/>
      <c r="L31" s="27">
        <v>27</v>
      </c>
      <c r="M31" s="1">
        <v>8</v>
      </c>
      <c r="N31" s="1"/>
      <c r="O31" s="1">
        <f t="shared" si="0"/>
        <v>8</v>
      </c>
      <c r="P31" s="28">
        <f t="shared" si="1"/>
        <v>8</v>
      </c>
      <c r="Q31" s="29">
        <v>4</v>
      </c>
      <c r="R31" s="30">
        <v>24</v>
      </c>
      <c r="S31" s="63">
        <v>6</v>
      </c>
      <c r="T31" s="2"/>
      <c r="U31" s="1">
        <f t="shared" si="2"/>
        <v>7</v>
      </c>
      <c r="V31" s="28">
        <f t="shared" si="3"/>
        <v>7</v>
      </c>
      <c r="W31" s="31">
        <v>2</v>
      </c>
      <c r="X31" s="30">
        <v>17</v>
      </c>
      <c r="Y31" s="66">
        <v>10</v>
      </c>
      <c r="Z31" s="2"/>
      <c r="AA31" s="1">
        <f t="shared" si="4"/>
        <v>10</v>
      </c>
      <c r="AB31" s="28">
        <f t="shared" si="5"/>
        <v>10</v>
      </c>
      <c r="AC31" s="31">
        <v>2</v>
      </c>
      <c r="AD31" s="30">
        <v>25</v>
      </c>
      <c r="AE31" s="63">
        <v>7</v>
      </c>
      <c r="AF31" s="2"/>
      <c r="AG31" s="1">
        <f t="shared" si="6"/>
        <v>7</v>
      </c>
      <c r="AH31" s="28">
        <f t="shared" si="7"/>
        <v>7</v>
      </c>
      <c r="AI31" s="31">
        <v>3</v>
      </c>
      <c r="AJ31" s="30">
        <v>25</v>
      </c>
      <c r="AK31" s="72">
        <v>9</v>
      </c>
      <c r="AL31" s="2"/>
      <c r="AM31" s="1">
        <f t="shared" si="8"/>
        <v>9</v>
      </c>
      <c r="AN31" s="28">
        <f t="shared" si="9"/>
        <v>9</v>
      </c>
      <c r="AO31" s="31">
        <v>3</v>
      </c>
      <c r="AP31" s="37">
        <f t="shared" si="10"/>
        <v>8.142857142857142</v>
      </c>
      <c r="AQ31" s="38">
        <f t="shared" si="11"/>
        <v>14</v>
      </c>
      <c r="AR31" s="39">
        <f t="shared" si="12"/>
        <v>8.142857142857142</v>
      </c>
      <c r="AT31" s="100">
        <v>25</v>
      </c>
      <c r="AU31" s="104">
        <v>6</v>
      </c>
      <c r="AV31" s="1"/>
      <c r="AW31" s="1">
        <f t="shared" si="13"/>
        <v>7</v>
      </c>
      <c r="AX31" s="28">
        <f t="shared" si="14"/>
        <v>7</v>
      </c>
      <c r="AY31" s="53">
        <v>3</v>
      </c>
      <c r="AZ31" s="1">
        <v>32</v>
      </c>
      <c r="BA31" s="63">
        <v>6</v>
      </c>
      <c r="BB31" s="51"/>
      <c r="BC31" s="1">
        <f t="shared" si="19"/>
        <v>7</v>
      </c>
      <c r="BD31" s="28">
        <f t="shared" si="20"/>
        <v>7</v>
      </c>
      <c r="BE31" s="53">
        <v>3</v>
      </c>
      <c r="BF31" s="51"/>
      <c r="BG31" s="51"/>
      <c r="BH31" s="51"/>
      <c r="BI31" s="51"/>
      <c r="BJ31" s="51"/>
      <c r="BK31" s="51"/>
      <c r="BL31" s="1">
        <v>31</v>
      </c>
      <c r="BM31" s="104">
        <v>7</v>
      </c>
      <c r="BN31" s="1"/>
      <c r="BO31" s="1">
        <f t="shared" si="15"/>
        <v>7</v>
      </c>
      <c r="BP31" s="28">
        <f t="shared" si="16"/>
        <v>7</v>
      </c>
      <c r="BQ31" s="53">
        <v>3</v>
      </c>
      <c r="BR31" s="51"/>
      <c r="BS31" s="51"/>
      <c r="BT31" s="51"/>
      <c r="BU31" s="51"/>
      <c r="BV31" s="51"/>
      <c r="BW31" s="51"/>
      <c r="BX31" s="1">
        <v>26</v>
      </c>
      <c r="BY31" s="75">
        <v>7</v>
      </c>
      <c r="BZ31" s="51"/>
      <c r="CA31" s="1">
        <f t="shared" si="17"/>
        <v>8</v>
      </c>
      <c r="CB31" s="28">
        <f t="shared" si="18"/>
        <v>8</v>
      </c>
      <c r="CC31" s="54">
        <v>3</v>
      </c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</row>
    <row r="32" spans="1:104" ht="18">
      <c r="A32" s="23">
        <v>31</v>
      </c>
      <c r="B32" s="45" t="s">
        <v>156</v>
      </c>
      <c r="C32" s="23" t="s">
        <v>103</v>
      </c>
      <c r="D32" s="32" t="s">
        <v>71</v>
      </c>
      <c r="E32" s="33" t="s">
        <v>157</v>
      </c>
      <c r="F32" s="24"/>
      <c r="G32" s="86" t="s">
        <v>39</v>
      </c>
      <c r="H32" s="87" t="s">
        <v>222</v>
      </c>
      <c r="I32" s="85" t="s">
        <v>37</v>
      </c>
      <c r="J32" s="25"/>
      <c r="K32" s="26"/>
      <c r="L32" s="27">
        <v>26</v>
      </c>
      <c r="M32" s="1">
        <v>8</v>
      </c>
      <c r="N32" s="1"/>
      <c r="O32" s="1">
        <f t="shared" si="0"/>
        <v>8</v>
      </c>
      <c r="P32" s="28">
        <f t="shared" si="1"/>
        <v>8</v>
      </c>
      <c r="Q32" s="29">
        <v>4</v>
      </c>
      <c r="R32" s="30">
        <v>24</v>
      </c>
      <c r="S32" s="63">
        <v>5</v>
      </c>
      <c r="T32" s="2"/>
      <c r="U32" s="1">
        <f t="shared" si="2"/>
        <v>6</v>
      </c>
      <c r="V32" s="28">
        <f t="shared" si="3"/>
        <v>6</v>
      </c>
      <c r="W32" s="31">
        <v>2</v>
      </c>
      <c r="X32" s="30">
        <v>16</v>
      </c>
      <c r="Y32" s="66">
        <v>10</v>
      </c>
      <c r="Z32" s="2"/>
      <c r="AA32" s="1">
        <f t="shared" si="4"/>
        <v>9</v>
      </c>
      <c r="AB32" s="28">
        <f t="shared" si="5"/>
        <v>9</v>
      </c>
      <c r="AC32" s="31">
        <v>2</v>
      </c>
      <c r="AD32" s="30">
        <v>24</v>
      </c>
      <c r="AE32" s="63">
        <v>6</v>
      </c>
      <c r="AF32" s="2"/>
      <c r="AG32" s="1">
        <f t="shared" si="6"/>
        <v>7</v>
      </c>
      <c r="AH32" s="28">
        <f t="shared" si="7"/>
        <v>7</v>
      </c>
      <c r="AI32" s="31">
        <v>3</v>
      </c>
      <c r="AJ32" s="30">
        <v>23</v>
      </c>
      <c r="AK32" s="72">
        <v>7</v>
      </c>
      <c r="AL32" s="2"/>
      <c r="AM32" s="1">
        <f t="shared" si="8"/>
        <v>7</v>
      </c>
      <c r="AN32" s="28">
        <f t="shared" si="9"/>
        <v>7</v>
      </c>
      <c r="AO32" s="31">
        <v>3</v>
      </c>
      <c r="AP32" s="37">
        <f t="shared" si="10"/>
        <v>7.428571428571429</v>
      </c>
      <c r="AQ32" s="38">
        <f t="shared" si="11"/>
        <v>14</v>
      </c>
      <c r="AR32" s="39">
        <f t="shared" si="12"/>
        <v>7.428571428571429</v>
      </c>
      <c r="AT32" s="100">
        <v>24</v>
      </c>
      <c r="AU32" s="104">
        <v>2</v>
      </c>
      <c r="AV32" s="1">
        <v>5</v>
      </c>
      <c r="AW32" s="1">
        <f t="shared" si="13"/>
        <v>4</v>
      </c>
      <c r="AX32" s="28">
        <f t="shared" si="14"/>
        <v>6</v>
      </c>
      <c r="AY32" s="53">
        <v>3</v>
      </c>
      <c r="AZ32" s="1">
        <v>35</v>
      </c>
      <c r="BA32" s="63">
        <v>9</v>
      </c>
      <c r="BB32" s="51"/>
      <c r="BC32" s="1">
        <f t="shared" si="19"/>
        <v>9</v>
      </c>
      <c r="BD32" s="28">
        <f t="shared" si="20"/>
        <v>9</v>
      </c>
      <c r="BE32" s="53">
        <v>3</v>
      </c>
      <c r="BF32" s="51"/>
      <c r="BG32" s="51"/>
      <c r="BH32" s="51"/>
      <c r="BI32" s="51"/>
      <c r="BJ32" s="51"/>
      <c r="BK32" s="51"/>
      <c r="BL32" s="1">
        <v>30</v>
      </c>
      <c r="BM32" s="104">
        <v>9</v>
      </c>
      <c r="BN32" s="1"/>
      <c r="BO32" s="1">
        <f t="shared" si="15"/>
        <v>8</v>
      </c>
      <c r="BP32" s="28">
        <f t="shared" si="16"/>
        <v>8</v>
      </c>
      <c r="BQ32" s="53">
        <v>3</v>
      </c>
      <c r="BR32" s="51"/>
      <c r="BS32" s="51"/>
      <c r="BT32" s="51"/>
      <c r="BU32" s="51"/>
      <c r="BV32" s="51"/>
      <c r="BW32" s="51"/>
      <c r="BX32" s="1">
        <v>24</v>
      </c>
      <c r="BY32" s="75">
        <v>5</v>
      </c>
      <c r="BZ32" s="51"/>
      <c r="CA32" s="1">
        <f t="shared" si="17"/>
        <v>6</v>
      </c>
      <c r="CB32" s="28">
        <f t="shared" si="18"/>
        <v>6</v>
      </c>
      <c r="CC32" s="54">
        <v>3</v>
      </c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</row>
    <row r="33" spans="1:104" ht="18">
      <c r="A33" s="23">
        <v>32</v>
      </c>
      <c r="B33" s="45" t="s">
        <v>158</v>
      </c>
      <c r="C33" s="23" t="s">
        <v>103</v>
      </c>
      <c r="D33" s="32" t="s">
        <v>83</v>
      </c>
      <c r="E33" s="33" t="s">
        <v>159</v>
      </c>
      <c r="F33" s="24"/>
      <c r="G33" s="86" t="s">
        <v>259</v>
      </c>
      <c r="H33" s="87" t="s">
        <v>222</v>
      </c>
      <c r="I33" s="85" t="s">
        <v>260</v>
      </c>
      <c r="J33" s="25"/>
      <c r="K33" s="26"/>
      <c r="L33" s="27">
        <v>26</v>
      </c>
      <c r="M33" s="1">
        <v>6</v>
      </c>
      <c r="N33" s="1"/>
      <c r="O33" s="1">
        <f t="shared" si="0"/>
        <v>7</v>
      </c>
      <c r="P33" s="28">
        <f t="shared" si="1"/>
        <v>7</v>
      </c>
      <c r="Q33" s="29">
        <v>4</v>
      </c>
      <c r="R33" s="30">
        <v>24</v>
      </c>
      <c r="S33" s="63">
        <v>4</v>
      </c>
      <c r="T33" s="2"/>
      <c r="U33" s="1">
        <f t="shared" si="2"/>
        <v>5</v>
      </c>
      <c r="V33" s="28">
        <f t="shared" si="3"/>
        <v>5</v>
      </c>
      <c r="W33" s="31">
        <v>2</v>
      </c>
      <c r="X33" s="30">
        <v>16</v>
      </c>
      <c r="Y33" s="66">
        <v>7</v>
      </c>
      <c r="Z33" s="2"/>
      <c r="AA33" s="1">
        <f t="shared" si="4"/>
        <v>7</v>
      </c>
      <c r="AB33" s="28">
        <f t="shared" si="5"/>
        <v>7</v>
      </c>
      <c r="AC33" s="31">
        <v>2</v>
      </c>
      <c r="AD33" s="30">
        <v>24</v>
      </c>
      <c r="AE33" s="63">
        <v>6</v>
      </c>
      <c r="AF33" s="2"/>
      <c r="AG33" s="1">
        <f t="shared" si="6"/>
        <v>7</v>
      </c>
      <c r="AH33" s="28">
        <f t="shared" si="7"/>
        <v>7</v>
      </c>
      <c r="AI33" s="31">
        <v>3</v>
      </c>
      <c r="AJ33" s="30">
        <v>25</v>
      </c>
      <c r="AK33" s="72">
        <v>5</v>
      </c>
      <c r="AL33" s="2"/>
      <c r="AM33" s="1">
        <f t="shared" si="8"/>
        <v>6</v>
      </c>
      <c r="AN33" s="28">
        <f t="shared" si="9"/>
        <v>6</v>
      </c>
      <c r="AO33" s="31">
        <v>3</v>
      </c>
      <c r="AP33" s="37">
        <f t="shared" si="10"/>
        <v>6.5</v>
      </c>
      <c r="AQ33" s="38">
        <f t="shared" si="11"/>
        <v>14</v>
      </c>
      <c r="AR33" s="39">
        <f t="shared" si="12"/>
        <v>6.5</v>
      </c>
      <c r="AT33" s="100">
        <v>25</v>
      </c>
      <c r="AU33" s="104">
        <v>4</v>
      </c>
      <c r="AV33" s="1"/>
      <c r="AW33" s="1">
        <f t="shared" si="13"/>
        <v>5</v>
      </c>
      <c r="AX33" s="28">
        <f t="shared" si="14"/>
        <v>5</v>
      </c>
      <c r="AY33" s="53">
        <v>3</v>
      </c>
      <c r="AZ33" s="1">
        <v>32</v>
      </c>
      <c r="BA33" s="63">
        <v>6</v>
      </c>
      <c r="BB33" s="51"/>
      <c r="BC33" s="1">
        <f t="shared" si="19"/>
        <v>7</v>
      </c>
      <c r="BD33" s="28">
        <f t="shared" si="20"/>
        <v>7</v>
      </c>
      <c r="BE33" s="53">
        <v>3</v>
      </c>
      <c r="BF33" s="51"/>
      <c r="BG33" s="51"/>
      <c r="BH33" s="51"/>
      <c r="BI33" s="51"/>
      <c r="BJ33" s="51"/>
      <c r="BK33" s="51"/>
      <c r="BL33" s="1">
        <v>30</v>
      </c>
      <c r="BM33" s="104">
        <v>4</v>
      </c>
      <c r="BN33" s="1"/>
      <c r="BO33" s="1">
        <f t="shared" si="15"/>
        <v>5</v>
      </c>
      <c r="BP33" s="28">
        <f t="shared" si="16"/>
        <v>5</v>
      </c>
      <c r="BQ33" s="53">
        <v>3</v>
      </c>
      <c r="BR33" s="51"/>
      <c r="BS33" s="51"/>
      <c r="BT33" s="51"/>
      <c r="BU33" s="51"/>
      <c r="BV33" s="51"/>
      <c r="BW33" s="51"/>
      <c r="BX33" s="1">
        <v>25</v>
      </c>
      <c r="BY33" s="75">
        <v>7</v>
      </c>
      <c r="BZ33" s="51"/>
      <c r="CA33" s="1">
        <f t="shared" si="17"/>
        <v>7</v>
      </c>
      <c r="CB33" s="28">
        <f t="shared" si="18"/>
        <v>7</v>
      </c>
      <c r="CC33" s="54">
        <v>3</v>
      </c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</row>
    <row r="34" spans="1:104" ht="18">
      <c r="A34" s="23">
        <v>33</v>
      </c>
      <c r="B34" s="45" t="s">
        <v>160</v>
      </c>
      <c r="C34" s="23" t="s">
        <v>103</v>
      </c>
      <c r="D34" s="32" t="s">
        <v>161</v>
      </c>
      <c r="E34" s="33" t="s">
        <v>162</v>
      </c>
      <c r="F34" s="24"/>
      <c r="G34" s="86" t="s">
        <v>261</v>
      </c>
      <c r="H34" s="87" t="s">
        <v>222</v>
      </c>
      <c r="I34" s="85" t="s">
        <v>262</v>
      </c>
      <c r="J34" s="25"/>
      <c r="K34" s="26"/>
      <c r="L34" s="27">
        <v>26</v>
      </c>
      <c r="M34" s="1">
        <v>8</v>
      </c>
      <c r="N34" s="1"/>
      <c r="O34" s="1">
        <f aca="true" t="shared" si="21" ref="O34:O45">ROUND((L34*0.1+M34*0.7),0)</f>
        <v>8</v>
      </c>
      <c r="P34" s="28">
        <f aca="true" t="shared" si="22" ref="P34:P45">ROUND(MAX((L34*0.1+M34*0.7),(L34*0.1+N34*0.7)),0)</f>
        <v>8</v>
      </c>
      <c r="Q34" s="29">
        <v>4</v>
      </c>
      <c r="R34" s="30">
        <v>23</v>
      </c>
      <c r="S34" s="63">
        <v>4</v>
      </c>
      <c r="T34" s="2"/>
      <c r="U34" s="1">
        <f aca="true" t="shared" si="23" ref="U34:U45">ROUND((R34*0.1+S34*0.7),0)</f>
        <v>5</v>
      </c>
      <c r="V34" s="28">
        <f aca="true" t="shared" si="24" ref="V34:V45">ROUND(MAX((R34*0.1+S34*0.7),(R34*0.1+T34*0.7)),0)</f>
        <v>5</v>
      </c>
      <c r="W34" s="31">
        <v>2</v>
      </c>
      <c r="X34" s="40">
        <v>17</v>
      </c>
      <c r="Y34" s="66">
        <v>10</v>
      </c>
      <c r="Z34" s="2"/>
      <c r="AA34" s="1">
        <f aca="true" t="shared" si="25" ref="AA34:AA45">ROUND((X34*0.15+Y34*0.7),0)</f>
        <v>10</v>
      </c>
      <c r="AB34" s="28">
        <f aca="true" t="shared" si="26" ref="AB34:AB45">ROUND(MAX((X34*0.15+Y34*0.7),(X34*0.15+Z34*0.7)),0)</f>
        <v>10</v>
      </c>
      <c r="AC34" s="31">
        <v>2</v>
      </c>
      <c r="AD34" s="30">
        <v>22</v>
      </c>
      <c r="AE34" s="63">
        <v>6</v>
      </c>
      <c r="AF34" s="2"/>
      <c r="AG34" s="1">
        <f aca="true" t="shared" si="27" ref="AG34:AG45">ROUND((AD34*0.1+AE34*0.7),0)</f>
        <v>6</v>
      </c>
      <c r="AH34" s="28">
        <f aca="true" t="shared" si="28" ref="AH34:AH45">ROUND(MAX((AD34*0.1+AE34*0.7),(AD34*0.1+AF34*0.7)),0)</f>
        <v>6</v>
      </c>
      <c r="AI34" s="31">
        <v>3</v>
      </c>
      <c r="AJ34" s="30">
        <v>22</v>
      </c>
      <c r="AK34" s="72">
        <v>9</v>
      </c>
      <c r="AL34" s="2"/>
      <c r="AM34" s="1">
        <f aca="true" t="shared" si="29" ref="AM34:AM45">ROUND((AJ34*0.1+AK34*0.7),0)</f>
        <v>9</v>
      </c>
      <c r="AN34" s="28">
        <f aca="true" t="shared" si="30" ref="AN34:AN45">ROUND(MAX((AJ34*0.1+AK34*0.7),(AJ34*0.1+AL34*0.7)),0)</f>
        <v>9</v>
      </c>
      <c r="AO34" s="31">
        <v>3</v>
      </c>
      <c r="AP34" s="37">
        <f aca="true" t="shared" si="31" ref="AP34:AP45">(O34*Q34+U34*W34+AA34*AC34+AG34*AI34+AM34*AO34)/AQ34</f>
        <v>7.642857142857143</v>
      </c>
      <c r="AQ34" s="38">
        <f aca="true" t="shared" si="32" ref="AQ34:AQ45">Q34+W34+AC34+AI34+AO34</f>
        <v>14</v>
      </c>
      <c r="AR34" s="39">
        <f aca="true" t="shared" si="33" ref="AR34:AR45">(P34*Q34+V34*W34+AB34*AC34+AH34*AI34+AN34*AO34)/AQ34</f>
        <v>7.642857142857143</v>
      </c>
      <c r="AT34" s="100">
        <v>27</v>
      </c>
      <c r="AU34" s="104">
        <v>4</v>
      </c>
      <c r="AV34" s="1"/>
      <c r="AW34" s="1">
        <f t="shared" si="13"/>
        <v>6</v>
      </c>
      <c r="AX34" s="28">
        <f t="shared" si="14"/>
        <v>6</v>
      </c>
      <c r="AY34" s="53">
        <v>3</v>
      </c>
      <c r="AZ34" s="1">
        <v>34</v>
      </c>
      <c r="BA34" s="63">
        <v>6</v>
      </c>
      <c r="BB34" s="51"/>
      <c r="BC34" s="1">
        <f t="shared" si="19"/>
        <v>7</v>
      </c>
      <c r="BD34" s="28">
        <f t="shared" si="20"/>
        <v>7</v>
      </c>
      <c r="BE34" s="53">
        <v>3</v>
      </c>
      <c r="BF34" s="51"/>
      <c r="BG34" s="51"/>
      <c r="BH34" s="51"/>
      <c r="BI34" s="51"/>
      <c r="BJ34" s="51"/>
      <c r="BK34" s="51"/>
      <c r="BL34" s="1">
        <v>33</v>
      </c>
      <c r="BM34" s="104">
        <v>6</v>
      </c>
      <c r="BN34" s="1"/>
      <c r="BO34" s="1">
        <f t="shared" si="15"/>
        <v>7</v>
      </c>
      <c r="BP34" s="28">
        <f t="shared" si="16"/>
        <v>7</v>
      </c>
      <c r="BQ34" s="53">
        <v>3</v>
      </c>
      <c r="BR34" s="51"/>
      <c r="BS34" s="51"/>
      <c r="BT34" s="51"/>
      <c r="BU34" s="51"/>
      <c r="BV34" s="51"/>
      <c r="BW34" s="51"/>
      <c r="BX34" s="1">
        <v>26</v>
      </c>
      <c r="BY34" s="75">
        <v>7</v>
      </c>
      <c r="BZ34" s="51"/>
      <c r="CA34" s="1">
        <f t="shared" si="17"/>
        <v>8</v>
      </c>
      <c r="CB34" s="28">
        <f t="shared" si="18"/>
        <v>8</v>
      </c>
      <c r="CC34" s="54">
        <v>3</v>
      </c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</row>
    <row r="35" spans="1:104" ht="18">
      <c r="A35" s="23">
        <v>34</v>
      </c>
      <c r="B35" s="45" t="s">
        <v>163</v>
      </c>
      <c r="C35" s="23" t="s">
        <v>103</v>
      </c>
      <c r="D35" s="32" t="s">
        <v>164</v>
      </c>
      <c r="E35" s="33" t="s">
        <v>165</v>
      </c>
      <c r="F35" s="24"/>
      <c r="G35" s="86" t="s">
        <v>263</v>
      </c>
      <c r="H35" s="87" t="s">
        <v>222</v>
      </c>
      <c r="I35" s="85" t="s">
        <v>31</v>
      </c>
      <c r="J35" s="25"/>
      <c r="K35" s="26"/>
      <c r="L35" s="27">
        <v>24</v>
      </c>
      <c r="M35" s="1">
        <v>6</v>
      </c>
      <c r="N35" s="1"/>
      <c r="O35" s="1">
        <f t="shared" si="21"/>
        <v>7</v>
      </c>
      <c r="P35" s="28">
        <f t="shared" si="22"/>
        <v>7</v>
      </c>
      <c r="Q35" s="29">
        <v>4</v>
      </c>
      <c r="R35" s="30">
        <v>23</v>
      </c>
      <c r="S35" s="63">
        <v>5</v>
      </c>
      <c r="T35" s="2"/>
      <c r="U35" s="1">
        <f t="shared" si="23"/>
        <v>6</v>
      </c>
      <c r="V35" s="28">
        <f t="shared" si="24"/>
        <v>6</v>
      </c>
      <c r="W35" s="31">
        <v>2</v>
      </c>
      <c r="X35" s="30">
        <v>17</v>
      </c>
      <c r="Y35" s="66">
        <v>7</v>
      </c>
      <c r="Z35" s="2"/>
      <c r="AA35" s="1">
        <f t="shared" si="25"/>
        <v>7</v>
      </c>
      <c r="AB35" s="28">
        <f t="shared" si="26"/>
        <v>7</v>
      </c>
      <c r="AC35" s="31">
        <v>2</v>
      </c>
      <c r="AD35" s="30">
        <v>22</v>
      </c>
      <c r="AE35" s="63">
        <v>7</v>
      </c>
      <c r="AF35" s="2"/>
      <c r="AG35" s="1">
        <f t="shared" si="27"/>
        <v>7</v>
      </c>
      <c r="AH35" s="28">
        <f t="shared" si="28"/>
        <v>7</v>
      </c>
      <c r="AI35" s="31">
        <v>3</v>
      </c>
      <c r="AJ35" s="30">
        <v>25</v>
      </c>
      <c r="AK35" s="72">
        <v>9</v>
      </c>
      <c r="AL35" s="2"/>
      <c r="AM35" s="1">
        <f t="shared" si="29"/>
        <v>9</v>
      </c>
      <c r="AN35" s="28">
        <f t="shared" si="30"/>
        <v>9</v>
      </c>
      <c r="AO35" s="31">
        <v>3</v>
      </c>
      <c r="AP35" s="37">
        <f t="shared" si="31"/>
        <v>7.285714285714286</v>
      </c>
      <c r="AQ35" s="38">
        <f t="shared" si="32"/>
        <v>14</v>
      </c>
      <c r="AR35" s="39">
        <f t="shared" si="33"/>
        <v>7.285714285714286</v>
      </c>
      <c r="AT35" s="100">
        <v>27</v>
      </c>
      <c r="AU35" s="104">
        <v>5</v>
      </c>
      <c r="AV35" s="1"/>
      <c r="AW35" s="1">
        <f t="shared" si="13"/>
        <v>6</v>
      </c>
      <c r="AX35" s="28">
        <f t="shared" si="14"/>
        <v>6</v>
      </c>
      <c r="AY35" s="53">
        <v>3</v>
      </c>
      <c r="AZ35" s="1">
        <v>34</v>
      </c>
      <c r="BA35" s="63">
        <v>8</v>
      </c>
      <c r="BB35" s="51"/>
      <c r="BC35" s="1">
        <f t="shared" si="19"/>
        <v>8</v>
      </c>
      <c r="BD35" s="28">
        <f t="shared" si="20"/>
        <v>8</v>
      </c>
      <c r="BE35" s="53">
        <v>3</v>
      </c>
      <c r="BF35" s="51"/>
      <c r="BG35" s="51"/>
      <c r="BH35" s="51"/>
      <c r="BI35" s="51"/>
      <c r="BJ35" s="51"/>
      <c r="BK35" s="51"/>
      <c r="BL35" s="1">
        <v>31</v>
      </c>
      <c r="BM35" s="104">
        <v>9</v>
      </c>
      <c r="BN35" s="1"/>
      <c r="BO35" s="1">
        <f t="shared" si="15"/>
        <v>9</v>
      </c>
      <c r="BP35" s="28">
        <f t="shared" si="16"/>
        <v>9</v>
      </c>
      <c r="BQ35" s="53">
        <v>3</v>
      </c>
      <c r="BR35" s="51"/>
      <c r="BS35" s="51"/>
      <c r="BT35" s="51"/>
      <c r="BU35" s="51"/>
      <c r="BV35" s="51"/>
      <c r="BW35" s="51"/>
      <c r="BX35" s="1">
        <v>26</v>
      </c>
      <c r="BY35" s="75">
        <v>7</v>
      </c>
      <c r="BZ35" s="51"/>
      <c r="CA35" s="1">
        <f t="shared" si="17"/>
        <v>8</v>
      </c>
      <c r="CB35" s="28">
        <f t="shared" si="18"/>
        <v>8</v>
      </c>
      <c r="CC35" s="54">
        <v>3</v>
      </c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</row>
    <row r="36" spans="1:104" ht="18">
      <c r="A36" s="23">
        <v>35</v>
      </c>
      <c r="B36" s="45" t="s">
        <v>166</v>
      </c>
      <c r="C36" s="23" t="s">
        <v>103</v>
      </c>
      <c r="D36" s="32" t="s">
        <v>71</v>
      </c>
      <c r="E36" s="33" t="s">
        <v>77</v>
      </c>
      <c r="F36" s="24"/>
      <c r="G36" s="86" t="s">
        <v>264</v>
      </c>
      <c r="H36" s="87" t="s">
        <v>222</v>
      </c>
      <c r="I36" s="85" t="s">
        <v>40</v>
      </c>
      <c r="J36" s="25"/>
      <c r="K36" s="26"/>
      <c r="L36" s="27">
        <v>26</v>
      </c>
      <c r="M36" s="1">
        <v>5</v>
      </c>
      <c r="N36" s="1"/>
      <c r="O36" s="1">
        <f t="shared" si="21"/>
        <v>6</v>
      </c>
      <c r="P36" s="28">
        <f t="shared" si="22"/>
        <v>6</v>
      </c>
      <c r="Q36" s="29">
        <v>4</v>
      </c>
      <c r="R36" s="30">
        <v>21</v>
      </c>
      <c r="S36" s="63">
        <v>6</v>
      </c>
      <c r="T36" s="2"/>
      <c r="U36" s="1">
        <f t="shared" si="23"/>
        <v>6</v>
      </c>
      <c r="V36" s="28">
        <f t="shared" si="24"/>
        <v>6</v>
      </c>
      <c r="W36" s="31">
        <v>2</v>
      </c>
      <c r="X36" s="30">
        <v>16</v>
      </c>
      <c r="Y36" s="66">
        <v>7</v>
      </c>
      <c r="Z36" s="2"/>
      <c r="AA36" s="1">
        <f t="shared" si="25"/>
        <v>7</v>
      </c>
      <c r="AB36" s="28">
        <f t="shared" si="26"/>
        <v>7</v>
      </c>
      <c r="AC36" s="31">
        <v>2</v>
      </c>
      <c r="AD36" s="30">
        <v>22</v>
      </c>
      <c r="AE36" s="63">
        <v>7</v>
      </c>
      <c r="AF36" s="2"/>
      <c r="AG36" s="1">
        <f t="shared" si="27"/>
        <v>7</v>
      </c>
      <c r="AH36" s="28">
        <f t="shared" si="28"/>
        <v>7</v>
      </c>
      <c r="AI36" s="31">
        <v>3</v>
      </c>
      <c r="AJ36" s="30">
        <v>23</v>
      </c>
      <c r="AK36" s="72">
        <v>9</v>
      </c>
      <c r="AL36" s="2"/>
      <c r="AM36" s="1">
        <f t="shared" si="29"/>
        <v>9</v>
      </c>
      <c r="AN36" s="28">
        <f t="shared" si="30"/>
        <v>9</v>
      </c>
      <c r="AO36" s="31">
        <v>3</v>
      </c>
      <c r="AP36" s="37">
        <f t="shared" si="31"/>
        <v>7</v>
      </c>
      <c r="AQ36" s="38">
        <f t="shared" si="32"/>
        <v>14</v>
      </c>
      <c r="AR36" s="39">
        <f t="shared" si="33"/>
        <v>7</v>
      </c>
      <c r="AT36" s="100">
        <v>22</v>
      </c>
      <c r="AU36" s="104">
        <v>4</v>
      </c>
      <c r="AV36" s="1"/>
      <c r="AW36" s="1">
        <f t="shared" si="13"/>
        <v>5</v>
      </c>
      <c r="AX36" s="28">
        <f t="shared" si="14"/>
        <v>5</v>
      </c>
      <c r="AY36" s="53">
        <v>3</v>
      </c>
      <c r="AZ36" s="1">
        <v>34</v>
      </c>
      <c r="BA36" s="63">
        <v>5</v>
      </c>
      <c r="BB36" s="51"/>
      <c r="BC36" s="1">
        <f t="shared" si="19"/>
        <v>6</v>
      </c>
      <c r="BD36" s="28">
        <f t="shared" si="20"/>
        <v>6</v>
      </c>
      <c r="BE36" s="53">
        <v>3</v>
      </c>
      <c r="BF36" s="51"/>
      <c r="BG36" s="51"/>
      <c r="BH36" s="51"/>
      <c r="BI36" s="51"/>
      <c r="BJ36" s="51"/>
      <c r="BK36" s="51"/>
      <c r="BL36" s="1">
        <v>29</v>
      </c>
      <c r="BM36" s="104">
        <v>7</v>
      </c>
      <c r="BN36" s="1"/>
      <c r="BO36" s="1">
        <f t="shared" si="15"/>
        <v>7</v>
      </c>
      <c r="BP36" s="28">
        <f t="shared" si="16"/>
        <v>7</v>
      </c>
      <c r="BQ36" s="53">
        <v>3</v>
      </c>
      <c r="BR36" s="51"/>
      <c r="BS36" s="51"/>
      <c r="BT36" s="51"/>
      <c r="BU36" s="51"/>
      <c r="BV36" s="51"/>
      <c r="BW36" s="51"/>
      <c r="BX36" s="1">
        <v>26</v>
      </c>
      <c r="BY36" s="75">
        <v>5</v>
      </c>
      <c r="BZ36" s="51"/>
      <c r="CA36" s="1">
        <f t="shared" si="17"/>
        <v>6</v>
      </c>
      <c r="CB36" s="28">
        <f t="shared" si="18"/>
        <v>6</v>
      </c>
      <c r="CC36" s="54">
        <v>3</v>
      </c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</row>
    <row r="37" spans="1:104" ht="18">
      <c r="A37" s="23">
        <v>36</v>
      </c>
      <c r="B37" s="45" t="s">
        <v>167</v>
      </c>
      <c r="C37" s="23" t="s">
        <v>103</v>
      </c>
      <c r="D37" s="32" t="s">
        <v>71</v>
      </c>
      <c r="E37" s="33" t="s">
        <v>0</v>
      </c>
      <c r="F37" s="24"/>
      <c r="G37" s="86" t="s">
        <v>265</v>
      </c>
      <c r="H37" s="87" t="s">
        <v>222</v>
      </c>
      <c r="I37" s="85" t="s">
        <v>266</v>
      </c>
      <c r="J37" s="25"/>
      <c r="K37" s="26"/>
      <c r="L37" s="27">
        <v>27</v>
      </c>
      <c r="M37" s="1">
        <v>3</v>
      </c>
      <c r="N37" s="1"/>
      <c r="O37" s="1">
        <f t="shared" si="21"/>
        <v>5</v>
      </c>
      <c r="P37" s="28">
        <f t="shared" si="22"/>
        <v>5</v>
      </c>
      <c r="Q37" s="29">
        <v>4</v>
      </c>
      <c r="R37" s="30">
        <v>23</v>
      </c>
      <c r="S37" s="63">
        <v>6</v>
      </c>
      <c r="T37" s="2"/>
      <c r="U37" s="1">
        <f t="shared" si="23"/>
        <v>7</v>
      </c>
      <c r="V37" s="28">
        <f t="shared" si="24"/>
        <v>7</v>
      </c>
      <c r="W37" s="31">
        <v>2</v>
      </c>
      <c r="X37" s="30">
        <v>17</v>
      </c>
      <c r="Y37" s="66">
        <v>8</v>
      </c>
      <c r="Z37" s="2"/>
      <c r="AA37" s="1">
        <f t="shared" si="25"/>
        <v>8</v>
      </c>
      <c r="AB37" s="28">
        <f t="shared" si="26"/>
        <v>8</v>
      </c>
      <c r="AC37" s="31">
        <v>2</v>
      </c>
      <c r="AD37" s="30">
        <v>26</v>
      </c>
      <c r="AE37" s="63">
        <v>6</v>
      </c>
      <c r="AF37" s="2"/>
      <c r="AG37" s="1">
        <f t="shared" si="27"/>
        <v>7</v>
      </c>
      <c r="AH37" s="28">
        <f t="shared" si="28"/>
        <v>7</v>
      </c>
      <c r="AI37" s="31">
        <v>3</v>
      </c>
      <c r="AJ37" s="30">
        <v>21</v>
      </c>
      <c r="AK37" s="72">
        <v>8</v>
      </c>
      <c r="AL37" s="2"/>
      <c r="AM37" s="1">
        <f t="shared" si="29"/>
        <v>8</v>
      </c>
      <c r="AN37" s="28">
        <f t="shared" si="30"/>
        <v>8</v>
      </c>
      <c r="AO37" s="31">
        <v>3</v>
      </c>
      <c r="AP37" s="37">
        <f t="shared" si="31"/>
        <v>6.785714285714286</v>
      </c>
      <c r="AQ37" s="38">
        <f t="shared" si="32"/>
        <v>14</v>
      </c>
      <c r="AR37" s="39">
        <f t="shared" si="33"/>
        <v>6.785714285714286</v>
      </c>
      <c r="AT37" s="100">
        <v>22</v>
      </c>
      <c r="AU37" s="104">
        <v>5</v>
      </c>
      <c r="AV37" s="1"/>
      <c r="AW37" s="1">
        <f t="shared" si="13"/>
        <v>6</v>
      </c>
      <c r="AX37" s="28">
        <f t="shared" si="14"/>
        <v>6</v>
      </c>
      <c r="AY37" s="53">
        <v>3</v>
      </c>
      <c r="AZ37" s="1">
        <v>35</v>
      </c>
      <c r="BA37" s="63">
        <v>6</v>
      </c>
      <c r="BB37" s="51"/>
      <c r="BC37" s="1">
        <f t="shared" si="19"/>
        <v>7</v>
      </c>
      <c r="BD37" s="28">
        <f t="shared" si="20"/>
        <v>7</v>
      </c>
      <c r="BE37" s="53">
        <v>3</v>
      </c>
      <c r="BF37" s="51"/>
      <c r="BG37" s="51"/>
      <c r="BH37" s="51"/>
      <c r="BI37" s="51"/>
      <c r="BJ37" s="51"/>
      <c r="BK37" s="51"/>
      <c r="BL37" s="1">
        <v>29</v>
      </c>
      <c r="BM37" s="104">
        <v>10</v>
      </c>
      <c r="BN37" s="1"/>
      <c r="BO37" s="1">
        <f t="shared" si="15"/>
        <v>9</v>
      </c>
      <c r="BP37" s="28">
        <f t="shared" si="16"/>
        <v>9</v>
      </c>
      <c r="BQ37" s="53">
        <v>3</v>
      </c>
      <c r="BR37" s="51"/>
      <c r="BS37" s="51"/>
      <c r="BT37" s="51"/>
      <c r="BU37" s="51"/>
      <c r="BV37" s="51"/>
      <c r="BW37" s="51"/>
      <c r="BX37" s="1">
        <v>24</v>
      </c>
      <c r="BY37" s="75">
        <v>6</v>
      </c>
      <c r="BZ37" s="51"/>
      <c r="CA37" s="1">
        <f t="shared" si="17"/>
        <v>7</v>
      </c>
      <c r="CB37" s="28">
        <f t="shared" si="18"/>
        <v>7</v>
      </c>
      <c r="CC37" s="54">
        <v>3</v>
      </c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</row>
    <row r="38" spans="1:104" ht="18">
      <c r="A38" s="23">
        <v>37</v>
      </c>
      <c r="B38" s="45" t="s">
        <v>168</v>
      </c>
      <c r="C38" s="23" t="s">
        <v>103</v>
      </c>
      <c r="D38" s="32" t="s">
        <v>108</v>
      </c>
      <c r="E38" s="33" t="s">
        <v>68</v>
      </c>
      <c r="F38" s="24"/>
      <c r="G38" s="86" t="s">
        <v>267</v>
      </c>
      <c r="H38" s="87" t="s">
        <v>67</v>
      </c>
      <c r="I38" s="85" t="s">
        <v>24</v>
      </c>
      <c r="J38" s="25"/>
      <c r="K38" s="26"/>
      <c r="L38" s="27">
        <v>22</v>
      </c>
      <c r="M38" s="1">
        <v>6</v>
      </c>
      <c r="N38" s="1"/>
      <c r="O38" s="1">
        <f t="shared" si="21"/>
        <v>6</v>
      </c>
      <c r="P38" s="28">
        <f t="shared" si="22"/>
        <v>6</v>
      </c>
      <c r="Q38" s="29">
        <v>4</v>
      </c>
      <c r="R38" s="30">
        <v>16</v>
      </c>
      <c r="S38" s="63">
        <v>4</v>
      </c>
      <c r="T38" s="74"/>
      <c r="U38" s="1">
        <f t="shared" si="23"/>
        <v>4</v>
      </c>
      <c r="V38" s="28">
        <f t="shared" si="24"/>
        <v>4</v>
      </c>
      <c r="W38" s="31">
        <v>2</v>
      </c>
      <c r="X38" s="30">
        <v>11</v>
      </c>
      <c r="Y38" s="66">
        <v>7</v>
      </c>
      <c r="Z38" s="2"/>
      <c r="AA38" s="1">
        <f t="shared" si="25"/>
        <v>7</v>
      </c>
      <c r="AB38" s="28">
        <f t="shared" si="26"/>
        <v>7</v>
      </c>
      <c r="AC38" s="31">
        <v>2</v>
      </c>
      <c r="AD38" s="30">
        <v>15</v>
      </c>
      <c r="AE38" s="63">
        <v>5</v>
      </c>
      <c r="AF38" s="2"/>
      <c r="AG38" s="1">
        <f t="shared" si="27"/>
        <v>5</v>
      </c>
      <c r="AH38" s="28">
        <f t="shared" si="28"/>
        <v>5</v>
      </c>
      <c r="AI38" s="31">
        <v>3</v>
      </c>
      <c r="AJ38" s="30">
        <v>14</v>
      </c>
      <c r="AK38" s="72">
        <v>8</v>
      </c>
      <c r="AL38" s="2"/>
      <c r="AM38" s="1">
        <f t="shared" si="29"/>
        <v>7</v>
      </c>
      <c r="AN38" s="28">
        <f t="shared" si="30"/>
        <v>7</v>
      </c>
      <c r="AO38" s="31">
        <v>3</v>
      </c>
      <c r="AP38" s="37">
        <f t="shared" si="31"/>
        <v>5.857142857142857</v>
      </c>
      <c r="AQ38" s="38">
        <f t="shared" si="32"/>
        <v>14</v>
      </c>
      <c r="AR38" s="39">
        <f t="shared" si="33"/>
        <v>5.857142857142857</v>
      </c>
      <c r="AT38" s="101">
        <v>6</v>
      </c>
      <c r="AU38" s="98"/>
      <c r="AV38" s="1"/>
      <c r="AW38" s="1">
        <f t="shared" si="13"/>
        <v>1</v>
      </c>
      <c r="AX38" s="28">
        <f t="shared" si="14"/>
        <v>1</v>
      </c>
      <c r="AY38" s="53">
        <v>3</v>
      </c>
      <c r="AZ38" s="60"/>
      <c r="BA38" s="51"/>
      <c r="BB38" s="51"/>
      <c r="BC38" s="1">
        <f t="shared" si="19"/>
        <v>0</v>
      </c>
      <c r="BD38" s="28">
        <f t="shared" si="20"/>
        <v>0</v>
      </c>
      <c r="BE38" s="53">
        <v>3</v>
      </c>
      <c r="BF38" s="51"/>
      <c r="BG38" s="51"/>
      <c r="BH38" s="51"/>
      <c r="BI38" s="51"/>
      <c r="BJ38" s="51"/>
      <c r="BK38" s="51"/>
      <c r="BL38" s="60"/>
      <c r="BM38" s="23"/>
      <c r="BN38" s="1"/>
      <c r="BO38" s="1">
        <f t="shared" si="15"/>
        <v>0</v>
      </c>
      <c r="BP38" s="28">
        <f t="shared" si="16"/>
        <v>0</v>
      </c>
      <c r="BQ38" s="53">
        <v>3</v>
      </c>
      <c r="BR38" s="51"/>
      <c r="BS38" s="51"/>
      <c r="BT38" s="51"/>
      <c r="BU38" s="51"/>
      <c r="BV38" s="51"/>
      <c r="BW38" s="51"/>
      <c r="BX38" s="60">
        <v>0</v>
      </c>
      <c r="BY38" s="51"/>
      <c r="BZ38" s="51"/>
      <c r="CA38" s="1">
        <f t="shared" si="17"/>
        <v>0</v>
      </c>
      <c r="CB38" s="28">
        <f t="shared" si="18"/>
        <v>0</v>
      </c>
      <c r="CC38" s="54">
        <v>3</v>
      </c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</row>
    <row r="39" spans="1:104" ht="18">
      <c r="A39" s="23">
        <v>38</v>
      </c>
      <c r="B39" s="45" t="s">
        <v>169</v>
      </c>
      <c r="C39" s="23" t="s">
        <v>103</v>
      </c>
      <c r="D39" s="32" t="s">
        <v>170</v>
      </c>
      <c r="E39" s="33" t="s">
        <v>68</v>
      </c>
      <c r="F39" s="24"/>
      <c r="G39" s="86" t="s">
        <v>268</v>
      </c>
      <c r="H39" s="87" t="s">
        <v>67</v>
      </c>
      <c r="I39" s="85" t="s">
        <v>27</v>
      </c>
      <c r="J39" s="25"/>
      <c r="K39" s="26"/>
      <c r="L39" s="27">
        <v>15</v>
      </c>
      <c r="M39" s="1">
        <v>0</v>
      </c>
      <c r="N39" s="74"/>
      <c r="O39" s="1">
        <f t="shared" si="21"/>
        <v>2</v>
      </c>
      <c r="P39" s="28">
        <f t="shared" si="22"/>
        <v>2</v>
      </c>
      <c r="Q39" s="29">
        <v>4</v>
      </c>
      <c r="R39" s="30">
        <v>18</v>
      </c>
      <c r="S39" s="63">
        <v>6</v>
      </c>
      <c r="T39" s="2"/>
      <c r="U39" s="1">
        <f t="shared" si="23"/>
        <v>6</v>
      </c>
      <c r="V39" s="28">
        <f t="shared" si="24"/>
        <v>6</v>
      </c>
      <c r="W39" s="31">
        <v>2</v>
      </c>
      <c r="X39" s="30">
        <v>12</v>
      </c>
      <c r="Y39" s="66">
        <v>4</v>
      </c>
      <c r="Z39" s="2"/>
      <c r="AA39" s="1">
        <f t="shared" si="25"/>
        <v>5</v>
      </c>
      <c r="AB39" s="28">
        <f t="shared" si="26"/>
        <v>5</v>
      </c>
      <c r="AC39" s="31">
        <v>2</v>
      </c>
      <c r="AD39" s="30">
        <v>22</v>
      </c>
      <c r="AE39" s="65"/>
      <c r="AF39" s="74"/>
      <c r="AG39" s="1">
        <f t="shared" si="27"/>
        <v>2</v>
      </c>
      <c r="AH39" s="28">
        <f t="shared" si="28"/>
        <v>2</v>
      </c>
      <c r="AI39" s="31">
        <v>3</v>
      </c>
      <c r="AJ39" s="30">
        <v>12</v>
      </c>
      <c r="AK39" s="72">
        <v>8</v>
      </c>
      <c r="AL39" s="2"/>
      <c r="AM39" s="1">
        <f t="shared" si="29"/>
        <v>7</v>
      </c>
      <c r="AN39" s="28">
        <f t="shared" si="30"/>
        <v>7</v>
      </c>
      <c r="AO39" s="31">
        <v>3</v>
      </c>
      <c r="AP39" s="37">
        <f t="shared" si="31"/>
        <v>4.071428571428571</v>
      </c>
      <c r="AQ39" s="38">
        <f t="shared" si="32"/>
        <v>14</v>
      </c>
      <c r="AR39" s="39">
        <f t="shared" si="33"/>
        <v>4.071428571428571</v>
      </c>
      <c r="AT39" s="101">
        <v>0</v>
      </c>
      <c r="AU39" s="98"/>
      <c r="AV39" s="1"/>
      <c r="AW39" s="1">
        <f t="shared" si="13"/>
        <v>0</v>
      </c>
      <c r="AX39" s="28">
        <f t="shared" si="14"/>
        <v>0</v>
      </c>
      <c r="AY39" s="53">
        <v>3</v>
      </c>
      <c r="AZ39" s="60"/>
      <c r="BA39" s="51"/>
      <c r="BB39" s="51"/>
      <c r="BC39" s="1">
        <f t="shared" si="19"/>
        <v>0</v>
      </c>
      <c r="BD39" s="28">
        <f t="shared" si="20"/>
        <v>0</v>
      </c>
      <c r="BE39" s="53">
        <v>3</v>
      </c>
      <c r="BF39" s="51"/>
      <c r="BG39" s="51"/>
      <c r="BH39" s="51"/>
      <c r="BI39" s="51"/>
      <c r="BJ39" s="51"/>
      <c r="BK39" s="51"/>
      <c r="BL39" s="60"/>
      <c r="BM39" s="23"/>
      <c r="BN39" s="1"/>
      <c r="BO39" s="1">
        <f t="shared" si="15"/>
        <v>0</v>
      </c>
      <c r="BP39" s="28">
        <f t="shared" si="16"/>
        <v>0</v>
      </c>
      <c r="BQ39" s="53">
        <v>3</v>
      </c>
      <c r="BR39" s="51"/>
      <c r="BS39" s="51"/>
      <c r="BT39" s="51"/>
      <c r="BU39" s="51"/>
      <c r="BV39" s="51"/>
      <c r="BW39" s="51"/>
      <c r="BX39" s="60">
        <v>0</v>
      </c>
      <c r="BY39" s="51"/>
      <c r="BZ39" s="51"/>
      <c r="CA39" s="1">
        <f t="shared" si="17"/>
        <v>0</v>
      </c>
      <c r="CB39" s="28">
        <f t="shared" si="18"/>
        <v>0</v>
      </c>
      <c r="CC39" s="54">
        <v>3</v>
      </c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</row>
    <row r="40" spans="1:104" ht="18">
      <c r="A40" s="23">
        <v>39</v>
      </c>
      <c r="B40" s="45" t="s">
        <v>171</v>
      </c>
      <c r="C40" s="23" t="s">
        <v>103</v>
      </c>
      <c r="D40" s="32" t="s">
        <v>71</v>
      </c>
      <c r="E40" s="33" t="s">
        <v>172</v>
      </c>
      <c r="F40" s="24"/>
      <c r="G40" s="86" t="s">
        <v>269</v>
      </c>
      <c r="H40" s="87" t="s">
        <v>222</v>
      </c>
      <c r="I40" s="85" t="s">
        <v>41</v>
      </c>
      <c r="J40" s="25"/>
      <c r="K40" s="26"/>
      <c r="L40" s="27">
        <v>27</v>
      </c>
      <c r="M40" s="1">
        <v>8</v>
      </c>
      <c r="N40" s="1"/>
      <c r="O40" s="1">
        <f t="shared" si="21"/>
        <v>8</v>
      </c>
      <c r="P40" s="28">
        <f t="shared" si="22"/>
        <v>8</v>
      </c>
      <c r="Q40" s="29">
        <v>4</v>
      </c>
      <c r="R40" s="30">
        <v>22</v>
      </c>
      <c r="S40" s="63">
        <v>4</v>
      </c>
      <c r="T40" s="2"/>
      <c r="U40" s="1">
        <f t="shared" si="23"/>
        <v>5</v>
      </c>
      <c r="V40" s="28">
        <f t="shared" si="24"/>
        <v>5</v>
      </c>
      <c r="W40" s="31">
        <v>2</v>
      </c>
      <c r="X40" s="30">
        <v>16</v>
      </c>
      <c r="Y40" s="66">
        <v>6</v>
      </c>
      <c r="Z40" s="2"/>
      <c r="AA40" s="1">
        <f t="shared" si="25"/>
        <v>7</v>
      </c>
      <c r="AB40" s="28">
        <f t="shared" si="26"/>
        <v>7</v>
      </c>
      <c r="AC40" s="31">
        <v>2</v>
      </c>
      <c r="AD40" s="30">
        <v>23</v>
      </c>
      <c r="AE40" s="63">
        <v>5</v>
      </c>
      <c r="AF40" s="2"/>
      <c r="AG40" s="1">
        <f t="shared" si="27"/>
        <v>6</v>
      </c>
      <c r="AH40" s="28">
        <f t="shared" si="28"/>
        <v>6</v>
      </c>
      <c r="AI40" s="31">
        <v>3</v>
      </c>
      <c r="AJ40" s="30">
        <v>24</v>
      </c>
      <c r="AK40" s="72">
        <v>8</v>
      </c>
      <c r="AL40" s="2"/>
      <c r="AM40" s="1">
        <f t="shared" si="29"/>
        <v>8</v>
      </c>
      <c r="AN40" s="28">
        <f t="shared" si="30"/>
        <v>8</v>
      </c>
      <c r="AO40" s="31">
        <v>3</v>
      </c>
      <c r="AP40" s="37">
        <f t="shared" si="31"/>
        <v>7</v>
      </c>
      <c r="AQ40" s="38">
        <f t="shared" si="32"/>
        <v>14</v>
      </c>
      <c r="AR40" s="39">
        <f t="shared" si="33"/>
        <v>7</v>
      </c>
      <c r="AT40" s="100">
        <v>23</v>
      </c>
      <c r="AU40" s="104">
        <v>3</v>
      </c>
      <c r="AV40" s="1">
        <v>4</v>
      </c>
      <c r="AW40" s="1">
        <f t="shared" si="13"/>
        <v>4</v>
      </c>
      <c r="AX40" s="28">
        <f t="shared" si="14"/>
        <v>5</v>
      </c>
      <c r="AY40" s="53">
        <v>3</v>
      </c>
      <c r="AZ40" s="1">
        <v>30</v>
      </c>
      <c r="BA40" s="63">
        <v>5</v>
      </c>
      <c r="BB40" s="51"/>
      <c r="BC40" s="1">
        <f t="shared" si="19"/>
        <v>6</v>
      </c>
      <c r="BD40" s="28">
        <f t="shared" si="20"/>
        <v>6</v>
      </c>
      <c r="BE40" s="53">
        <v>3</v>
      </c>
      <c r="BF40" s="51"/>
      <c r="BG40" s="51"/>
      <c r="BH40" s="51"/>
      <c r="BI40" s="51"/>
      <c r="BJ40" s="51"/>
      <c r="BK40" s="51"/>
      <c r="BL40" s="1">
        <v>31</v>
      </c>
      <c r="BM40" s="104">
        <v>5</v>
      </c>
      <c r="BN40" s="1"/>
      <c r="BO40" s="1">
        <f t="shared" si="15"/>
        <v>6</v>
      </c>
      <c r="BP40" s="28">
        <f t="shared" si="16"/>
        <v>6</v>
      </c>
      <c r="BQ40" s="53">
        <v>3</v>
      </c>
      <c r="BR40" s="51"/>
      <c r="BS40" s="51"/>
      <c r="BT40" s="51"/>
      <c r="BU40" s="51"/>
      <c r="BV40" s="51"/>
      <c r="BW40" s="51"/>
      <c r="BX40" s="1">
        <v>25</v>
      </c>
      <c r="BY40" s="75">
        <v>5</v>
      </c>
      <c r="BZ40" s="51"/>
      <c r="CA40" s="1">
        <f t="shared" si="17"/>
        <v>6</v>
      </c>
      <c r="CB40" s="28">
        <f t="shared" si="18"/>
        <v>6</v>
      </c>
      <c r="CC40" s="54">
        <v>3</v>
      </c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</row>
    <row r="41" spans="1:104" ht="18">
      <c r="A41" s="23">
        <v>40</v>
      </c>
      <c r="B41" s="45" t="s">
        <v>173</v>
      </c>
      <c r="C41" s="23" t="s">
        <v>103</v>
      </c>
      <c r="D41" s="32" t="s">
        <v>78</v>
      </c>
      <c r="E41" s="33" t="s">
        <v>174</v>
      </c>
      <c r="F41" s="24"/>
      <c r="G41" s="86" t="s">
        <v>270</v>
      </c>
      <c r="H41" s="87" t="s">
        <v>222</v>
      </c>
      <c r="I41" s="85" t="s">
        <v>26</v>
      </c>
      <c r="J41" s="25"/>
      <c r="K41" s="26"/>
      <c r="L41" s="27">
        <v>26</v>
      </c>
      <c r="M41" s="1">
        <v>8</v>
      </c>
      <c r="N41" s="1"/>
      <c r="O41" s="1">
        <f t="shared" si="21"/>
        <v>8</v>
      </c>
      <c r="P41" s="28">
        <f t="shared" si="22"/>
        <v>8</v>
      </c>
      <c r="Q41" s="29">
        <v>4</v>
      </c>
      <c r="R41" s="30">
        <v>21</v>
      </c>
      <c r="S41" s="63">
        <v>6</v>
      </c>
      <c r="T41" s="2"/>
      <c r="U41" s="1">
        <f t="shared" si="23"/>
        <v>6</v>
      </c>
      <c r="V41" s="28">
        <f t="shared" si="24"/>
        <v>6</v>
      </c>
      <c r="W41" s="31">
        <v>2</v>
      </c>
      <c r="X41" s="30">
        <v>15</v>
      </c>
      <c r="Y41" s="66">
        <v>10</v>
      </c>
      <c r="Z41" s="2"/>
      <c r="AA41" s="1">
        <f t="shared" si="25"/>
        <v>9</v>
      </c>
      <c r="AB41" s="28">
        <f t="shared" si="26"/>
        <v>9</v>
      </c>
      <c r="AC41" s="31">
        <v>2</v>
      </c>
      <c r="AD41" s="30">
        <v>25</v>
      </c>
      <c r="AE41" s="63">
        <v>7</v>
      </c>
      <c r="AF41" s="2"/>
      <c r="AG41" s="1">
        <f t="shared" si="27"/>
        <v>7</v>
      </c>
      <c r="AH41" s="28">
        <f t="shared" si="28"/>
        <v>7</v>
      </c>
      <c r="AI41" s="31">
        <v>3</v>
      </c>
      <c r="AJ41" s="30">
        <v>22</v>
      </c>
      <c r="AK41" s="72">
        <v>8</v>
      </c>
      <c r="AL41" s="2"/>
      <c r="AM41" s="1">
        <f t="shared" si="29"/>
        <v>8</v>
      </c>
      <c r="AN41" s="28">
        <f t="shared" si="30"/>
        <v>8</v>
      </c>
      <c r="AO41" s="31">
        <v>3</v>
      </c>
      <c r="AP41" s="37">
        <f t="shared" si="31"/>
        <v>7.642857142857143</v>
      </c>
      <c r="AQ41" s="38">
        <f t="shared" si="32"/>
        <v>14</v>
      </c>
      <c r="AR41" s="39">
        <f t="shared" si="33"/>
        <v>7.642857142857143</v>
      </c>
      <c r="AT41" s="100">
        <v>25</v>
      </c>
      <c r="AU41" s="104">
        <v>3</v>
      </c>
      <c r="AV41" s="1"/>
      <c r="AW41" s="1">
        <f t="shared" si="13"/>
        <v>5</v>
      </c>
      <c r="AX41" s="28">
        <f t="shared" si="14"/>
        <v>5</v>
      </c>
      <c r="AY41" s="53">
        <v>3</v>
      </c>
      <c r="AZ41" s="1">
        <v>34</v>
      </c>
      <c r="BA41" s="63">
        <v>6</v>
      </c>
      <c r="BB41" s="51"/>
      <c r="BC41" s="1">
        <f t="shared" si="19"/>
        <v>7</v>
      </c>
      <c r="BD41" s="28">
        <f t="shared" si="20"/>
        <v>7</v>
      </c>
      <c r="BE41" s="53">
        <v>3</v>
      </c>
      <c r="BF41" s="51"/>
      <c r="BG41" s="51"/>
      <c r="BH41" s="51"/>
      <c r="BI41" s="51"/>
      <c r="BJ41" s="51"/>
      <c r="BK41" s="51"/>
      <c r="BL41" s="1">
        <v>28</v>
      </c>
      <c r="BM41" s="104">
        <v>10</v>
      </c>
      <c r="BN41" s="1"/>
      <c r="BO41" s="1">
        <f t="shared" si="15"/>
        <v>9</v>
      </c>
      <c r="BP41" s="28">
        <f t="shared" si="16"/>
        <v>9</v>
      </c>
      <c r="BQ41" s="53">
        <v>3</v>
      </c>
      <c r="BR41" s="51"/>
      <c r="BS41" s="51"/>
      <c r="BT41" s="51"/>
      <c r="BU41" s="51"/>
      <c r="BV41" s="51"/>
      <c r="BW41" s="51"/>
      <c r="BX41" s="1">
        <v>24</v>
      </c>
      <c r="BY41" s="75">
        <v>5</v>
      </c>
      <c r="BZ41" s="51"/>
      <c r="CA41" s="1">
        <f t="shared" si="17"/>
        <v>6</v>
      </c>
      <c r="CB41" s="28">
        <f t="shared" si="18"/>
        <v>6</v>
      </c>
      <c r="CC41" s="54">
        <v>3</v>
      </c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</row>
    <row r="42" spans="1:104" ht="18">
      <c r="A42" s="23">
        <v>41</v>
      </c>
      <c r="B42" s="45" t="s">
        <v>175</v>
      </c>
      <c r="C42" s="23" t="s">
        <v>103</v>
      </c>
      <c r="D42" s="32" t="s">
        <v>84</v>
      </c>
      <c r="E42" s="33" t="s">
        <v>75</v>
      </c>
      <c r="F42" s="24"/>
      <c r="G42" s="86" t="s">
        <v>271</v>
      </c>
      <c r="H42" s="87" t="s">
        <v>222</v>
      </c>
      <c r="I42" s="85" t="s">
        <v>272</v>
      </c>
      <c r="J42" s="25"/>
      <c r="K42" s="26"/>
      <c r="L42" s="27">
        <v>27</v>
      </c>
      <c r="M42" s="1">
        <v>7</v>
      </c>
      <c r="N42" s="1"/>
      <c r="O42" s="1">
        <f t="shared" si="21"/>
        <v>8</v>
      </c>
      <c r="P42" s="28">
        <f t="shared" si="22"/>
        <v>8</v>
      </c>
      <c r="Q42" s="29">
        <v>4</v>
      </c>
      <c r="R42" s="30">
        <v>23</v>
      </c>
      <c r="S42" s="63">
        <v>6</v>
      </c>
      <c r="T42" s="2"/>
      <c r="U42" s="1">
        <f t="shared" si="23"/>
        <v>7</v>
      </c>
      <c r="V42" s="28">
        <f t="shared" si="24"/>
        <v>7</v>
      </c>
      <c r="W42" s="31">
        <v>2</v>
      </c>
      <c r="X42" s="30">
        <v>16</v>
      </c>
      <c r="Y42" s="66">
        <v>10</v>
      </c>
      <c r="Z42" s="2"/>
      <c r="AA42" s="1">
        <f t="shared" si="25"/>
        <v>9</v>
      </c>
      <c r="AB42" s="28">
        <f t="shared" si="26"/>
        <v>9</v>
      </c>
      <c r="AC42" s="31">
        <v>2</v>
      </c>
      <c r="AD42" s="30">
        <v>26</v>
      </c>
      <c r="AE42" s="63">
        <v>7</v>
      </c>
      <c r="AF42" s="2"/>
      <c r="AG42" s="1">
        <f t="shared" si="27"/>
        <v>8</v>
      </c>
      <c r="AH42" s="28">
        <f t="shared" si="28"/>
        <v>8</v>
      </c>
      <c r="AI42" s="31">
        <v>3</v>
      </c>
      <c r="AJ42" s="30">
        <v>25</v>
      </c>
      <c r="AK42" s="72">
        <v>7</v>
      </c>
      <c r="AL42" s="2"/>
      <c r="AM42" s="1">
        <f t="shared" si="29"/>
        <v>7</v>
      </c>
      <c r="AN42" s="28">
        <f t="shared" si="30"/>
        <v>7</v>
      </c>
      <c r="AO42" s="31">
        <v>3</v>
      </c>
      <c r="AP42" s="37">
        <f t="shared" si="31"/>
        <v>7.785714285714286</v>
      </c>
      <c r="AQ42" s="38">
        <f t="shared" si="32"/>
        <v>14</v>
      </c>
      <c r="AR42" s="39">
        <f t="shared" si="33"/>
        <v>7.785714285714286</v>
      </c>
      <c r="AT42" s="100">
        <v>25</v>
      </c>
      <c r="AU42" s="104">
        <v>3</v>
      </c>
      <c r="AV42" s="1"/>
      <c r="AW42" s="1">
        <f t="shared" si="13"/>
        <v>5</v>
      </c>
      <c r="AX42" s="28">
        <f t="shared" si="14"/>
        <v>5</v>
      </c>
      <c r="AY42" s="53">
        <v>3</v>
      </c>
      <c r="AZ42" s="1">
        <v>34</v>
      </c>
      <c r="BA42" s="63">
        <v>8</v>
      </c>
      <c r="BB42" s="51"/>
      <c r="BC42" s="1">
        <f t="shared" si="19"/>
        <v>8</v>
      </c>
      <c r="BD42" s="28">
        <f t="shared" si="20"/>
        <v>8</v>
      </c>
      <c r="BE42" s="53">
        <v>3</v>
      </c>
      <c r="BF42" s="51"/>
      <c r="BG42" s="51"/>
      <c r="BH42" s="51"/>
      <c r="BI42" s="51"/>
      <c r="BJ42" s="51"/>
      <c r="BK42" s="51"/>
      <c r="BL42" s="1">
        <v>30</v>
      </c>
      <c r="BM42" s="104">
        <v>9</v>
      </c>
      <c r="BN42" s="1"/>
      <c r="BO42" s="1">
        <f t="shared" si="15"/>
        <v>8</v>
      </c>
      <c r="BP42" s="28">
        <f t="shared" si="16"/>
        <v>8</v>
      </c>
      <c r="BQ42" s="53">
        <v>3</v>
      </c>
      <c r="BR42" s="51"/>
      <c r="BS42" s="51"/>
      <c r="BT42" s="51"/>
      <c r="BU42" s="51"/>
      <c r="BV42" s="51"/>
      <c r="BW42" s="51"/>
      <c r="BX42" s="1">
        <v>25</v>
      </c>
      <c r="BY42" s="75">
        <v>3</v>
      </c>
      <c r="BZ42" s="51"/>
      <c r="CA42" s="1">
        <f t="shared" si="17"/>
        <v>5</v>
      </c>
      <c r="CB42" s="28">
        <f t="shared" si="18"/>
        <v>5</v>
      </c>
      <c r="CC42" s="54">
        <v>3</v>
      </c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</row>
    <row r="43" spans="1:104" ht="18">
      <c r="A43" s="23">
        <v>42</v>
      </c>
      <c r="B43" s="45" t="s">
        <v>176</v>
      </c>
      <c r="C43" s="23" t="s">
        <v>103</v>
      </c>
      <c r="D43" s="32" t="s">
        <v>177</v>
      </c>
      <c r="E43" s="33" t="s">
        <v>88</v>
      </c>
      <c r="F43" s="24"/>
      <c r="G43" s="89" t="s">
        <v>273</v>
      </c>
      <c r="H43" s="87" t="s">
        <v>222</v>
      </c>
      <c r="I43" s="85" t="s">
        <v>36</v>
      </c>
      <c r="J43" s="25"/>
      <c r="K43" s="26"/>
      <c r="L43" s="27">
        <v>26</v>
      </c>
      <c r="M43" s="1">
        <v>7</v>
      </c>
      <c r="N43" s="1"/>
      <c r="O43" s="1">
        <f t="shared" si="21"/>
        <v>8</v>
      </c>
      <c r="P43" s="28">
        <f t="shared" si="22"/>
        <v>8</v>
      </c>
      <c r="Q43" s="29">
        <v>4</v>
      </c>
      <c r="R43" s="30">
        <v>22</v>
      </c>
      <c r="S43" s="63">
        <v>4</v>
      </c>
      <c r="T43" s="2"/>
      <c r="U43" s="1">
        <f t="shared" si="23"/>
        <v>5</v>
      </c>
      <c r="V43" s="28">
        <f t="shared" si="24"/>
        <v>5</v>
      </c>
      <c r="W43" s="31">
        <v>2</v>
      </c>
      <c r="X43" s="30">
        <v>15</v>
      </c>
      <c r="Y43" s="66">
        <v>8</v>
      </c>
      <c r="Z43" s="2"/>
      <c r="AA43" s="1">
        <f t="shared" si="25"/>
        <v>8</v>
      </c>
      <c r="AB43" s="28">
        <f t="shared" si="26"/>
        <v>8</v>
      </c>
      <c r="AC43" s="31">
        <v>2</v>
      </c>
      <c r="AD43" s="30">
        <v>24</v>
      </c>
      <c r="AE43" s="63">
        <v>4</v>
      </c>
      <c r="AF43" s="2"/>
      <c r="AG43" s="1">
        <f t="shared" si="27"/>
        <v>5</v>
      </c>
      <c r="AH43" s="28">
        <f t="shared" si="28"/>
        <v>5</v>
      </c>
      <c r="AI43" s="31">
        <v>3</v>
      </c>
      <c r="AJ43" s="30">
        <v>19</v>
      </c>
      <c r="AK43" s="72">
        <v>8</v>
      </c>
      <c r="AL43" s="2"/>
      <c r="AM43" s="1">
        <f t="shared" si="29"/>
        <v>8</v>
      </c>
      <c r="AN43" s="28">
        <f t="shared" si="30"/>
        <v>8</v>
      </c>
      <c r="AO43" s="31">
        <v>3</v>
      </c>
      <c r="AP43" s="37">
        <f t="shared" si="31"/>
        <v>6.928571428571429</v>
      </c>
      <c r="AQ43" s="38">
        <f t="shared" si="32"/>
        <v>14</v>
      </c>
      <c r="AR43" s="39">
        <f t="shared" si="33"/>
        <v>6.928571428571429</v>
      </c>
      <c r="AT43" s="100">
        <v>24</v>
      </c>
      <c r="AU43" s="104">
        <v>5</v>
      </c>
      <c r="AV43" s="1"/>
      <c r="AW43" s="1">
        <f t="shared" si="13"/>
        <v>6</v>
      </c>
      <c r="AX43" s="28">
        <f t="shared" si="14"/>
        <v>6</v>
      </c>
      <c r="AY43" s="53">
        <v>3</v>
      </c>
      <c r="AZ43" s="1">
        <v>31</v>
      </c>
      <c r="BA43" s="63">
        <v>7</v>
      </c>
      <c r="BB43" s="51"/>
      <c r="BC43" s="1">
        <f t="shared" si="19"/>
        <v>7</v>
      </c>
      <c r="BD43" s="28">
        <f t="shared" si="20"/>
        <v>7</v>
      </c>
      <c r="BE43" s="53">
        <v>3</v>
      </c>
      <c r="BF43" s="51"/>
      <c r="BG43" s="51"/>
      <c r="BH43" s="51"/>
      <c r="BI43" s="51"/>
      <c r="BJ43" s="51"/>
      <c r="BK43" s="51"/>
      <c r="BL43" s="1">
        <v>25</v>
      </c>
      <c r="BM43" s="104">
        <v>4</v>
      </c>
      <c r="BN43" s="1"/>
      <c r="BO43" s="1">
        <f t="shared" si="15"/>
        <v>5</v>
      </c>
      <c r="BP43" s="28">
        <f t="shared" si="16"/>
        <v>5</v>
      </c>
      <c r="BQ43" s="53">
        <v>3</v>
      </c>
      <c r="BR43" s="51"/>
      <c r="BS43" s="51"/>
      <c r="BT43" s="51"/>
      <c r="BU43" s="51"/>
      <c r="BV43" s="51"/>
      <c r="BW43" s="51"/>
      <c r="BX43" s="1">
        <v>22</v>
      </c>
      <c r="BY43" s="75">
        <v>7</v>
      </c>
      <c r="BZ43" s="51"/>
      <c r="CA43" s="1">
        <f t="shared" si="17"/>
        <v>7</v>
      </c>
      <c r="CB43" s="28">
        <f t="shared" si="18"/>
        <v>7</v>
      </c>
      <c r="CC43" s="54">
        <v>3</v>
      </c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</row>
    <row r="44" spans="1:104" ht="18">
      <c r="A44" s="23">
        <v>43</v>
      </c>
      <c r="B44" s="45" t="s">
        <v>178</v>
      </c>
      <c r="C44" s="23" t="s">
        <v>103</v>
      </c>
      <c r="D44" s="32" t="s">
        <v>179</v>
      </c>
      <c r="E44" s="33" t="s">
        <v>69</v>
      </c>
      <c r="F44" s="24"/>
      <c r="G44" s="86" t="s">
        <v>274</v>
      </c>
      <c r="H44" s="87" t="s">
        <v>222</v>
      </c>
      <c r="I44" s="85" t="s">
        <v>275</v>
      </c>
      <c r="J44" s="25"/>
      <c r="K44" s="26"/>
      <c r="L44" s="27">
        <v>27</v>
      </c>
      <c r="M44" s="1">
        <v>8</v>
      </c>
      <c r="N44" s="1"/>
      <c r="O44" s="1">
        <f t="shared" si="21"/>
        <v>8</v>
      </c>
      <c r="P44" s="28">
        <f t="shared" si="22"/>
        <v>8</v>
      </c>
      <c r="Q44" s="29">
        <v>4</v>
      </c>
      <c r="R44" s="30">
        <v>21</v>
      </c>
      <c r="S44" s="63">
        <v>6</v>
      </c>
      <c r="T44" s="2"/>
      <c r="U44" s="1">
        <f t="shared" si="23"/>
        <v>6</v>
      </c>
      <c r="V44" s="28">
        <f t="shared" si="24"/>
        <v>6</v>
      </c>
      <c r="W44" s="31">
        <v>2</v>
      </c>
      <c r="X44" s="30">
        <v>14</v>
      </c>
      <c r="Y44" s="66">
        <v>10</v>
      </c>
      <c r="Z44" s="2"/>
      <c r="AA44" s="1">
        <f t="shared" si="25"/>
        <v>9</v>
      </c>
      <c r="AB44" s="28">
        <f t="shared" si="26"/>
        <v>9</v>
      </c>
      <c r="AC44" s="31">
        <v>2</v>
      </c>
      <c r="AD44" s="30">
        <v>26</v>
      </c>
      <c r="AE44" s="63">
        <v>7</v>
      </c>
      <c r="AF44" s="2"/>
      <c r="AG44" s="1">
        <f t="shared" si="27"/>
        <v>8</v>
      </c>
      <c r="AH44" s="28">
        <f t="shared" si="28"/>
        <v>8</v>
      </c>
      <c r="AI44" s="31">
        <v>3</v>
      </c>
      <c r="AJ44" s="30">
        <v>20</v>
      </c>
      <c r="AK44" s="72">
        <v>6</v>
      </c>
      <c r="AL44" s="2"/>
      <c r="AM44" s="1">
        <f t="shared" si="29"/>
        <v>6</v>
      </c>
      <c r="AN44" s="28">
        <f t="shared" si="30"/>
        <v>6</v>
      </c>
      <c r="AO44" s="31">
        <v>3</v>
      </c>
      <c r="AP44" s="37">
        <f t="shared" si="31"/>
        <v>7.428571428571429</v>
      </c>
      <c r="AQ44" s="38">
        <f t="shared" si="32"/>
        <v>14</v>
      </c>
      <c r="AR44" s="39">
        <f t="shared" si="33"/>
        <v>7.428571428571429</v>
      </c>
      <c r="AT44" s="100">
        <v>20</v>
      </c>
      <c r="AU44" s="104">
        <v>3</v>
      </c>
      <c r="AV44" s="1">
        <v>4</v>
      </c>
      <c r="AW44" s="1">
        <f t="shared" si="13"/>
        <v>4</v>
      </c>
      <c r="AX44" s="28">
        <f t="shared" si="14"/>
        <v>5</v>
      </c>
      <c r="AY44" s="53">
        <v>3</v>
      </c>
      <c r="AZ44" s="1">
        <v>29</v>
      </c>
      <c r="BA44" s="63">
        <v>5</v>
      </c>
      <c r="BB44" s="51"/>
      <c r="BC44" s="1">
        <f t="shared" si="19"/>
        <v>6</v>
      </c>
      <c r="BD44" s="28">
        <f t="shared" si="20"/>
        <v>6</v>
      </c>
      <c r="BE44" s="53">
        <v>3</v>
      </c>
      <c r="BF44" s="51"/>
      <c r="BG44" s="51"/>
      <c r="BH44" s="51"/>
      <c r="BI44" s="51"/>
      <c r="BJ44" s="51"/>
      <c r="BK44" s="51"/>
      <c r="BL44" s="1">
        <v>26</v>
      </c>
      <c r="BM44" s="104">
        <v>5</v>
      </c>
      <c r="BN44" s="1"/>
      <c r="BO44" s="1">
        <f t="shared" si="15"/>
        <v>6</v>
      </c>
      <c r="BP44" s="28">
        <f t="shared" si="16"/>
        <v>6</v>
      </c>
      <c r="BQ44" s="53">
        <v>3</v>
      </c>
      <c r="BR44" s="51"/>
      <c r="BS44" s="51"/>
      <c r="BT44" s="51"/>
      <c r="BU44" s="51"/>
      <c r="BV44" s="51"/>
      <c r="BW44" s="51"/>
      <c r="BX44" s="1">
        <v>22</v>
      </c>
      <c r="BY44" s="75">
        <v>6</v>
      </c>
      <c r="BZ44" s="51"/>
      <c r="CA44" s="1">
        <f t="shared" si="17"/>
        <v>6</v>
      </c>
      <c r="CB44" s="28">
        <f t="shared" si="18"/>
        <v>6</v>
      </c>
      <c r="CC44" s="54">
        <v>3</v>
      </c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</row>
    <row r="45" spans="1:104" ht="18">
      <c r="A45" s="42">
        <v>44</v>
      </c>
      <c r="B45" s="46" t="s">
        <v>180</v>
      </c>
      <c r="C45" s="42" t="s">
        <v>103</v>
      </c>
      <c r="D45" s="43" t="s">
        <v>71</v>
      </c>
      <c r="E45" s="44" t="s">
        <v>181</v>
      </c>
      <c r="F45" s="24"/>
      <c r="G45" s="90" t="s">
        <v>276</v>
      </c>
      <c r="H45" s="87" t="s">
        <v>222</v>
      </c>
      <c r="I45" s="85" t="s">
        <v>277</v>
      </c>
      <c r="J45" s="25"/>
      <c r="K45" s="26"/>
      <c r="L45" s="27">
        <v>27</v>
      </c>
      <c r="M45" s="1">
        <v>7</v>
      </c>
      <c r="N45" s="1"/>
      <c r="O45" s="1">
        <f t="shared" si="21"/>
        <v>8</v>
      </c>
      <c r="P45" s="28">
        <f t="shared" si="22"/>
        <v>8</v>
      </c>
      <c r="Q45" s="29">
        <v>4</v>
      </c>
      <c r="R45" s="30">
        <v>28</v>
      </c>
      <c r="S45" s="64">
        <v>6</v>
      </c>
      <c r="T45" s="2"/>
      <c r="U45" s="1">
        <f t="shared" si="23"/>
        <v>7</v>
      </c>
      <c r="V45" s="28">
        <f t="shared" si="24"/>
        <v>7</v>
      </c>
      <c r="W45" s="31">
        <v>2</v>
      </c>
      <c r="X45" s="30">
        <v>14</v>
      </c>
      <c r="Y45" s="68">
        <v>6</v>
      </c>
      <c r="Z45" s="2"/>
      <c r="AA45" s="1">
        <f t="shared" si="25"/>
        <v>6</v>
      </c>
      <c r="AB45" s="28">
        <f t="shared" si="26"/>
        <v>6</v>
      </c>
      <c r="AC45" s="31">
        <v>2</v>
      </c>
      <c r="AD45" s="30">
        <v>25</v>
      </c>
      <c r="AE45" s="64">
        <v>6</v>
      </c>
      <c r="AF45" s="2"/>
      <c r="AG45" s="1">
        <f t="shared" si="27"/>
        <v>7</v>
      </c>
      <c r="AH45" s="28">
        <f t="shared" si="28"/>
        <v>7</v>
      </c>
      <c r="AI45" s="31">
        <v>3</v>
      </c>
      <c r="AJ45" s="30">
        <v>20</v>
      </c>
      <c r="AK45" s="73">
        <v>8</v>
      </c>
      <c r="AL45" s="2"/>
      <c r="AM45" s="1">
        <f t="shared" si="29"/>
        <v>8</v>
      </c>
      <c r="AN45" s="28">
        <f t="shared" si="30"/>
        <v>8</v>
      </c>
      <c r="AO45" s="31">
        <v>3</v>
      </c>
      <c r="AP45" s="37">
        <f t="shared" si="31"/>
        <v>7.357142857142857</v>
      </c>
      <c r="AQ45" s="38">
        <f t="shared" si="32"/>
        <v>14</v>
      </c>
      <c r="AR45" s="39">
        <f t="shared" si="33"/>
        <v>7.357142857142857</v>
      </c>
      <c r="AT45" s="102">
        <v>27</v>
      </c>
      <c r="AU45" s="105">
        <v>6</v>
      </c>
      <c r="AV45" s="55"/>
      <c r="AW45" s="1">
        <f t="shared" si="13"/>
        <v>7</v>
      </c>
      <c r="AX45" s="28">
        <f t="shared" si="14"/>
        <v>7</v>
      </c>
      <c r="AY45" s="53">
        <v>3</v>
      </c>
      <c r="AZ45" s="55">
        <v>33</v>
      </c>
      <c r="BA45" s="64">
        <v>6</v>
      </c>
      <c r="BB45" s="52"/>
      <c r="BC45" s="55">
        <f t="shared" si="19"/>
        <v>7</v>
      </c>
      <c r="BD45" s="56">
        <f t="shared" si="20"/>
        <v>7</v>
      </c>
      <c r="BE45" s="57">
        <v>3</v>
      </c>
      <c r="BF45" s="52"/>
      <c r="BG45" s="52"/>
      <c r="BH45" s="52"/>
      <c r="BI45" s="52"/>
      <c r="BJ45" s="52"/>
      <c r="BK45" s="52"/>
      <c r="BL45" s="55">
        <v>32</v>
      </c>
      <c r="BM45" s="105">
        <v>6</v>
      </c>
      <c r="BN45" s="47"/>
      <c r="BO45" s="47">
        <f t="shared" si="15"/>
        <v>7</v>
      </c>
      <c r="BP45" s="48">
        <f t="shared" si="16"/>
        <v>7</v>
      </c>
      <c r="BQ45" s="109">
        <v>3</v>
      </c>
      <c r="BR45" s="108"/>
      <c r="BS45" s="108"/>
      <c r="BT45" s="108"/>
      <c r="BU45" s="52"/>
      <c r="BV45" s="52"/>
      <c r="BW45" s="52"/>
      <c r="BX45" s="55">
        <v>25</v>
      </c>
      <c r="BY45" s="76">
        <v>8</v>
      </c>
      <c r="BZ45" s="52"/>
      <c r="CA45" s="1">
        <f t="shared" si="17"/>
        <v>8</v>
      </c>
      <c r="CB45" s="28">
        <f t="shared" si="18"/>
        <v>8</v>
      </c>
      <c r="CC45" s="54">
        <v>3</v>
      </c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</row>
    <row r="46" spans="65:72" ht="17.25">
      <c r="BM46" s="82"/>
      <c r="BN46" s="111"/>
      <c r="BO46" s="111"/>
      <c r="BP46" s="112"/>
      <c r="BQ46" s="107"/>
      <c r="BR46" s="110"/>
      <c r="BS46" s="110"/>
      <c r="BT46" s="110"/>
    </row>
    <row r="47" spans="65:72" ht="17.25">
      <c r="BM47" s="82"/>
      <c r="BN47" s="111"/>
      <c r="BO47" s="111"/>
      <c r="BP47" s="112"/>
      <c r="BQ47" s="107"/>
      <c r="BR47" s="110"/>
      <c r="BS47" s="110"/>
      <c r="BT47" s="110"/>
    </row>
    <row r="48" spans="65:72" ht="17.25">
      <c r="BM48" s="82"/>
      <c r="BN48" s="111"/>
      <c r="BO48" s="111"/>
      <c r="BP48" s="112"/>
      <c r="BQ48" s="107"/>
      <c r="BR48" s="110"/>
      <c r="BS48" s="110"/>
      <c r="BT48" s="110"/>
    </row>
    <row r="49" spans="65:72" ht="17.25">
      <c r="BM49" s="82"/>
      <c r="BN49" s="111"/>
      <c r="BO49" s="111"/>
      <c r="BP49" s="112"/>
      <c r="BQ49" s="107"/>
      <c r="BR49" s="110"/>
      <c r="BS49" s="110"/>
      <c r="BT49" s="110"/>
    </row>
    <row r="50" spans="65:72" ht="17.25">
      <c r="BM50" s="82"/>
      <c r="BN50" s="111"/>
      <c r="BO50" s="111"/>
      <c r="BP50" s="112"/>
      <c r="BQ50" s="107"/>
      <c r="BR50" s="110"/>
      <c r="BS50" s="110"/>
      <c r="BT50" s="110"/>
    </row>
    <row r="51" spans="65:72" ht="17.25">
      <c r="BM51" s="82"/>
      <c r="BN51" s="111"/>
      <c r="BO51" s="111"/>
      <c r="BP51" s="112"/>
      <c r="BQ51" s="107"/>
      <c r="BR51" s="110"/>
      <c r="BS51" s="110"/>
      <c r="BT51" s="110"/>
    </row>
    <row r="52" spans="65:72" ht="17.25">
      <c r="BM52" s="82"/>
      <c r="BN52" s="111"/>
      <c r="BO52" s="111"/>
      <c r="BP52" s="112"/>
      <c r="BQ52" s="107"/>
      <c r="BR52" s="110"/>
      <c r="BS52" s="110"/>
      <c r="BT52" s="110"/>
    </row>
    <row r="53" spans="65:72" ht="17.25">
      <c r="BM53" s="82"/>
      <c r="BN53" s="111"/>
      <c r="BO53" s="111"/>
      <c r="BP53" s="112"/>
      <c r="BQ53" s="107"/>
      <c r="BR53" s="110"/>
      <c r="BS53" s="110"/>
      <c r="BT53" s="110"/>
    </row>
    <row r="54" spans="65:72" ht="17.25">
      <c r="BM54" s="82"/>
      <c r="BN54" s="111"/>
      <c r="BO54" s="111"/>
      <c r="BP54" s="112"/>
      <c r="BQ54" s="107"/>
      <c r="BR54" s="110"/>
      <c r="BS54" s="110"/>
      <c r="BT54" s="110"/>
    </row>
    <row r="55" spans="65:72" ht="17.25">
      <c r="BM55" s="82"/>
      <c r="BN55" s="111"/>
      <c r="BO55" s="111"/>
      <c r="BP55" s="112"/>
      <c r="BQ55" s="107"/>
      <c r="BR55" s="110"/>
      <c r="BS55" s="110"/>
      <c r="BT55" s="110"/>
    </row>
    <row r="56" spans="65:72" ht="17.25">
      <c r="BM56" s="82"/>
      <c r="BN56" s="111"/>
      <c r="BO56" s="111"/>
      <c r="BP56" s="112"/>
      <c r="BQ56" s="107"/>
      <c r="BR56" s="110"/>
      <c r="BS56" s="110"/>
      <c r="BT56" s="110"/>
    </row>
    <row r="57" spans="65:72" ht="17.25">
      <c r="BM57" s="82"/>
      <c r="BN57" s="111"/>
      <c r="BO57" s="111"/>
      <c r="BP57" s="112"/>
      <c r="BQ57" s="107"/>
      <c r="BR57" s="110"/>
      <c r="BS57" s="110"/>
      <c r="BT57" s="110"/>
    </row>
    <row r="58" spans="65:72" ht="17.25">
      <c r="BM58" s="82"/>
      <c r="BN58" s="111"/>
      <c r="BO58" s="111"/>
      <c r="BP58" s="112"/>
      <c r="BQ58" s="107"/>
      <c r="BR58" s="110"/>
      <c r="BS58" s="110"/>
      <c r="BT58" s="110"/>
    </row>
    <row r="59" spans="65:72" ht="17.25">
      <c r="BM59" s="82"/>
      <c r="BN59" s="111"/>
      <c r="BO59" s="111"/>
      <c r="BP59" s="112"/>
      <c r="BQ59" s="107"/>
      <c r="BR59" s="110"/>
      <c r="BS59" s="110"/>
      <c r="BT59" s="110"/>
    </row>
    <row r="60" spans="65:72" ht="17.25">
      <c r="BM60" s="82"/>
      <c r="BN60" s="111"/>
      <c r="BO60" s="111"/>
      <c r="BP60" s="112"/>
      <c r="BQ60" s="107"/>
      <c r="BR60" s="110"/>
      <c r="BS60" s="110"/>
      <c r="BT60" s="110"/>
    </row>
    <row r="61" spans="65:72" ht="17.25">
      <c r="BM61" s="82"/>
      <c r="BN61" s="111"/>
      <c r="BO61" s="111"/>
      <c r="BP61" s="112"/>
      <c r="BQ61" s="107"/>
      <c r="BR61" s="110"/>
      <c r="BS61" s="110"/>
      <c r="BT61" s="110"/>
    </row>
    <row r="62" spans="65:72" ht="17.25">
      <c r="BM62" s="82"/>
      <c r="BN62" s="111"/>
      <c r="BO62" s="111"/>
      <c r="BP62" s="112"/>
      <c r="BQ62" s="107"/>
      <c r="BR62" s="110"/>
      <c r="BS62" s="110"/>
      <c r="BT62" s="110"/>
    </row>
    <row r="63" spans="65:72" ht="17.25">
      <c r="BM63" s="82"/>
      <c r="BN63" s="111"/>
      <c r="BO63" s="111"/>
      <c r="BP63" s="112"/>
      <c r="BQ63" s="107"/>
      <c r="BR63" s="110"/>
      <c r="BS63" s="110"/>
      <c r="BT63" s="110"/>
    </row>
    <row r="64" spans="65:72" ht="17.25">
      <c r="BM64" s="82"/>
      <c r="BN64" s="111"/>
      <c r="BO64" s="111"/>
      <c r="BP64" s="112"/>
      <c r="BQ64" s="107"/>
      <c r="BR64" s="110"/>
      <c r="BS64" s="110"/>
      <c r="BT64" s="110"/>
    </row>
    <row r="65" spans="65:72" ht="17.25">
      <c r="BM65" s="82"/>
      <c r="BN65" s="111"/>
      <c r="BO65" s="111"/>
      <c r="BP65" s="112"/>
      <c r="BQ65" s="107"/>
      <c r="BR65" s="110"/>
      <c r="BS65" s="110"/>
      <c r="BT65" s="110"/>
    </row>
    <row r="66" spans="65:72" ht="17.25">
      <c r="BM66" s="82"/>
      <c r="BN66" s="111"/>
      <c r="BO66" s="111"/>
      <c r="BP66" s="112"/>
      <c r="BQ66" s="107"/>
      <c r="BR66" s="110"/>
      <c r="BS66" s="110"/>
      <c r="BT66" s="110"/>
    </row>
    <row r="67" spans="65:72" ht="17.25">
      <c r="BM67" s="82"/>
      <c r="BN67" s="111"/>
      <c r="BO67" s="111"/>
      <c r="BP67" s="112"/>
      <c r="BQ67" s="107"/>
      <c r="BR67" s="110"/>
      <c r="BS67" s="110"/>
      <c r="BT67" s="110"/>
    </row>
    <row r="68" spans="65:72" ht="17.25">
      <c r="BM68" s="82"/>
      <c r="BN68" s="111"/>
      <c r="BO68" s="111"/>
      <c r="BP68" s="112"/>
      <c r="BQ68" s="107"/>
      <c r="BR68" s="110"/>
      <c r="BS68" s="110"/>
      <c r="BT68" s="110"/>
    </row>
    <row r="69" spans="65:72" ht="17.25">
      <c r="BM69" s="82"/>
      <c r="BN69" s="111"/>
      <c r="BO69" s="111"/>
      <c r="BP69" s="112"/>
      <c r="BQ69" s="107"/>
      <c r="BR69" s="110"/>
      <c r="BS69" s="110"/>
      <c r="BT69" s="110"/>
    </row>
    <row r="70" spans="65:72" ht="17.25">
      <c r="BM70" s="82"/>
      <c r="BN70" s="111"/>
      <c r="BO70" s="111"/>
      <c r="BP70" s="112"/>
      <c r="BQ70" s="107"/>
      <c r="BR70" s="110"/>
      <c r="BS70" s="110"/>
      <c r="BT70" s="110"/>
    </row>
    <row r="71" spans="66:72" ht="17.25">
      <c r="BN71" s="111"/>
      <c r="BO71" s="111"/>
      <c r="BP71" s="112"/>
      <c r="BQ71" s="107"/>
      <c r="BR71" s="110"/>
      <c r="BS71" s="110"/>
      <c r="BT71" s="110"/>
    </row>
    <row r="72" spans="66:72" ht="17.25">
      <c r="BN72" s="111"/>
      <c r="BO72" s="111"/>
      <c r="BP72" s="112"/>
      <c r="BQ72" s="107"/>
      <c r="BR72" s="110"/>
      <c r="BS72" s="110"/>
      <c r="BT72" s="110"/>
    </row>
    <row r="73" spans="66:72" ht="17.25">
      <c r="BN73" s="111"/>
      <c r="BO73" s="111"/>
      <c r="BP73" s="112"/>
      <c r="BQ73" s="107"/>
      <c r="BR73" s="110"/>
      <c r="BS73" s="110"/>
      <c r="BT73" s="110"/>
    </row>
    <row r="74" spans="66:72" ht="17.25">
      <c r="BN74" s="111"/>
      <c r="BO74" s="111"/>
      <c r="BP74" s="113"/>
      <c r="BQ74" s="110"/>
      <c r="BR74" s="110"/>
      <c r="BS74" s="110"/>
      <c r="BT74" s="110"/>
    </row>
    <row r="75" spans="66:72" ht="17.25">
      <c r="BN75" s="111"/>
      <c r="BO75" s="111"/>
      <c r="BP75" s="113"/>
      <c r="BQ75" s="110"/>
      <c r="BR75" s="110"/>
      <c r="BS75" s="110"/>
      <c r="BT75" s="110"/>
    </row>
    <row r="76" spans="66:72" ht="17.25">
      <c r="BN76" s="111"/>
      <c r="BO76" s="111"/>
      <c r="BP76" s="113"/>
      <c r="BQ76" s="110"/>
      <c r="BR76" s="110"/>
      <c r="BS76" s="110"/>
      <c r="BT76" s="110"/>
    </row>
    <row r="77" spans="66:72" ht="17.25">
      <c r="BN77" s="111"/>
      <c r="BO77" s="111"/>
      <c r="BP77" s="113"/>
      <c r="BQ77" s="110"/>
      <c r="BR77" s="110"/>
      <c r="BS77" s="110"/>
      <c r="BT77" s="110"/>
    </row>
    <row r="78" spans="66:72" ht="17.25">
      <c r="BN78" s="111"/>
      <c r="BO78" s="111"/>
      <c r="BP78" s="113"/>
      <c r="BQ78" s="110"/>
      <c r="BR78" s="110"/>
      <c r="BS78" s="110"/>
      <c r="BT78" s="110"/>
    </row>
    <row r="79" spans="66:72" ht="17.25">
      <c r="BN79" s="111"/>
      <c r="BO79" s="111"/>
      <c r="BP79" s="113"/>
      <c r="BQ79" s="110"/>
      <c r="BR79" s="110"/>
      <c r="BS79" s="110"/>
      <c r="BT79" s="110"/>
    </row>
    <row r="80" spans="66:72" ht="17.25">
      <c r="BN80" s="111"/>
      <c r="BO80" s="111"/>
      <c r="BP80" s="113"/>
      <c r="BQ80" s="110"/>
      <c r="BR80" s="110"/>
      <c r="BS80" s="110"/>
      <c r="BT80" s="110"/>
    </row>
    <row r="81" spans="66:72" ht="17.25">
      <c r="BN81" s="111"/>
      <c r="BO81" s="111"/>
      <c r="BP81" s="113"/>
      <c r="BQ81" s="110"/>
      <c r="BR81" s="110"/>
      <c r="BS81" s="110"/>
      <c r="BT81" s="110"/>
    </row>
    <row r="82" spans="66:72" ht="17.25">
      <c r="BN82" s="111"/>
      <c r="BO82" s="111"/>
      <c r="BP82" s="113"/>
      <c r="BQ82" s="110"/>
      <c r="BR82" s="110"/>
      <c r="BS82" s="110"/>
      <c r="BT82" s="110"/>
    </row>
    <row r="83" spans="66:72" ht="17.25">
      <c r="BN83" s="111"/>
      <c r="BO83" s="111"/>
      <c r="BP83" s="113"/>
      <c r="BQ83" s="110"/>
      <c r="BR83" s="110"/>
      <c r="BS83" s="110"/>
      <c r="BT83" s="110"/>
    </row>
    <row r="84" spans="66:72" ht="17.25">
      <c r="BN84" s="111"/>
      <c r="BO84" s="111"/>
      <c r="BP84" s="111"/>
      <c r="BQ84" s="110"/>
      <c r="BR84" s="110"/>
      <c r="BS84" s="110"/>
      <c r="BT84" s="110"/>
    </row>
    <row r="85" spans="66:72" ht="17.25">
      <c r="BN85" s="111"/>
      <c r="BO85" s="111"/>
      <c r="BP85" s="111"/>
      <c r="BQ85" s="110"/>
      <c r="BR85" s="110"/>
      <c r="BS85" s="110"/>
      <c r="BT85" s="110"/>
    </row>
    <row r="86" spans="66:72" ht="17.25">
      <c r="BN86" s="111"/>
      <c r="BO86" s="111"/>
      <c r="BP86" s="111"/>
      <c r="BQ86" s="110"/>
      <c r="BR86" s="110"/>
      <c r="BS86" s="110"/>
      <c r="BT86" s="110"/>
    </row>
    <row r="87" spans="66:72" ht="17.25">
      <c r="BN87" s="111"/>
      <c r="BO87" s="111"/>
      <c r="BP87" s="111"/>
      <c r="BQ87" s="110"/>
      <c r="BR87" s="110"/>
      <c r="BS87" s="110"/>
      <c r="BT87" s="110"/>
    </row>
    <row r="88" spans="66:72" ht="17.25">
      <c r="BN88" s="111"/>
      <c r="BO88" s="111"/>
      <c r="BP88" s="111"/>
      <c r="BQ88" s="110"/>
      <c r="BR88" s="110"/>
      <c r="BS88" s="110"/>
      <c r="BT88" s="110"/>
    </row>
    <row r="89" spans="66:72" ht="17.25">
      <c r="BN89" s="111"/>
      <c r="BO89" s="111"/>
      <c r="BP89" s="111"/>
      <c r="BQ89" s="110"/>
      <c r="BR89" s="110"/>
      <c r="BS89" s="110"/>
      <c r="BT89" s="110"/>
    </row>
    <row r="90" spans="66:72" ht="17.25">
      <c r="BN90" s="111"/>
      <c r="BO90" s="111"/>
      <c r="BP90" s="111"/>
      <c r="BQ90" s="110"/>
      <c r="BR90" s="110"/>
      <c r="BS90" s="110"/>
      <c r="BT90" s="110"/>
    </row>
    <row r="91" spans="66:72" ht="17.25">
      <c r="BN91" s="111"/>
      <c r="BO91" s="111"/>
      <c r="BP91" s="111"/>
      <c r="BQ91" s="110"/>
      <c r="BR91" s="110"/>
      <c r="BS91" s="110"/>
      <c r="BT91" s="110"/>
    </row>
    <row r="92" spans="66:72" ht="17.25">
      <c r="BN92" s="111"/>
      <c r="BO92" s="111"/>
      <c r="BP92" s="111"/>
      <c r="BQ92" s="110"/>
      <c r="BR92" s="110"/>
      <c r="BS92" s="110"/>
      <c r="BT92" s="110"/>
    </row>
    <row r="93" spans="66:72" ht="17.25">
      <c r="BN93" s="111"/>
      <c r="BO93" s="111"/>
      <c r="BP93" s="111"/>
      <c r="BQ93" s="110"/>
      <c r="BR93" s="110"/>
      <c r="BS93" s="110"/>
      <c r="BT93" s="110"/>
    </row>
    <row r="94" spans="66:72" ht="17.25">
      <c r="BN94" s="111"/>
      <c r="BO94" s="111"/>
      <c r="BP94" s="111"/>
      <c r="BQ94" s="110"/>
      <c r="BR94" s="110"/>
      <c r="BS94" s="110"/>
      <c r="BT94" s="110"/>
    </row>
    <row r="95" spans="66:72" ht="17.25">
      <c r="BN95" s="111"/>
      <c r="BO95" s="111"/>
      <c r="BP95" s="111"/>
      <c r="BQ95" s="110"/>
      <c r="BR95" s="110"/>
      <c r="BS95" s="110"/>
      <c r="BT95" s="110"/>
    </row>
    <row r="96" spans="66:72" ht="17.25">
      <c r="BN96" s="111"/>
      <c r="BO96" s="111"/>
      <c r="BP96" s="111"/>
      <c r="BQ96" s="110"/>
      <c r="BR96" s="110"/>
      <c r="BS96" s="110"/>
      <c r="BT96" s="110"/>
    </row>
    <row r="97" spans="66:72" ht="17.25">
      <c r="BN97" s="111"/>
      <c r="BO97" s="111"/>
      <c r="BP97" s="111"/>
      <c r="BQ97" s="110"/>
      <c r="BR97" s="110"/>
      <c r="BS97" s="110"/>
      <c r="BT97" s="110"/>
    </row>
    <row r="98" spans="66:72" ht="17.25">
      <c r="BN98" s="111"/>
      <c r="BO98" s="111"/>
      <c r="BP98" s="111"/>
      <c r="BQ98" s="110"/>
      <c r="BR98" s="110"/>
      <c r="BS98" s="110"/>
      <c r="BT98" s="110"/>
    </row>
    <row r="99" spans="66:72" ht="17.25">
      <c r="BN99" s="111"/>
      <c r="BO99" s="111"/>
      <c r="BP99" s="111"/>
      <c r="BQ99" s="110"/>
      <c r="BR99" s="110"/>
      <c r="BS99" s="110"/>
      <c r="BT99" s="110"/>
    </row>
    <row r="100" spans="66:72" ht="17.25">
      <c r="BN100" s="111"/>
      <c r="BO100" s="111"/>
      <c r="BP100" s="111"/>
      <c r="BQ100" s="110"/>
      <c r="BR100" s="110"/>
      <c r="BS100" s="110"/>
      <c r="BT100" s="110"/>
    </row>
    <row r="101" spans="66:72" ht="17.25">
      <c r="BN101" s="111"/>
      <c r="BO101" s="111"/>
      <c r="BP101" s="111"/>
      <c r="BQ101" s="110"/>
      <c r="BR101" s="110"/>
      <c r="BS101" s="110"/>
      <c r="BT101" s="110"/>
    </row>
    <row r="102" spans="66:72" ht="17.25">
      <c r="BN102" s="111"/>
      <c r="BO102" s="111"/>
      <c r="BP102" s="111"/>
      <c r="BQ102" s="110"/>
      <c r="BR102" s="110"/>
      <c r="BS102" s="110"/>
      <c r="BT102" s="110"/>
    </row>
    <row r="103" spans="66:72" ht="17.25">
      <c r="BN103" s="111"/>
      <c r="BO103" s="111"/>
      <c r="BP103" s="111"/>
      <c r="BQ103" s="110"/>
      <c r="BR103" s="110"/>
      <c r="BS103" s="110"/>
      <c r="BT103" s="110"/>
    </row>
    <row r="104" spans="66:72" ht="17.25">
      <c r="BN104" s="111"/>
      <c r="BO104" s="111"/>
      <c r="BP104" s="111"/>
      <c r="BQ104" s="110"/>
      <c r="BR104" s="110"/>
      <c r="BS104" s="110"/>
      <c r="BT104" s="110"/>
    </row>
    <row r="105" spans="66:72" ht="17.25">
      <c r="BN105" s="111"/>
      <c r="BO105" s="111"/>
      <c r="BP105" s="111"/>
      <c r="BQ105" s="110"/>
      <c r="BR105" s="110"/>
      <c r="BS105" s="110"/>
      <c r="BT105" s="110"/>
    </row>
    <row r="106" spans="66:72" ht="17.25">
      <c r="BN106" s="111"/>
      <c r="BO106" s="111"/>
      <c r="BP106" s="111"/>
      <c r="BQ106" s="110"/>
      <c r="BR106" s="110"/>
      <c r="BS106" s="110"/>
      <c r="BT106" s="110"/>
    </row>
    <row r="107" spans="66:72" ht="17.25">
      <c r="BN107" s="111"/>
      <c r="BO107" s="111"/>
      <c r="BP107" s="111"/>
      <c r="BQ107" s="110"/>
      <c r="BR107" s="110"/>
      <c r="BS107" s="110"/>
      <c r="BT107" s="110"/>
    </row>
    <row r="108" spans="66:72" ht="17.25">
      <c r="BN108" s="111"/>
      <c r="BO108" s="111"/>
      <c r="BP108" s="111"/>
      <c r="BQ108" s="110"/>
      <c r="BR108" s="110"/>
      <c r="BS108" s="110"/>
      <c r="BT108" s="110"/>
    </row>
    <row r="109" spans="66:72" ht="17.25">
      <c r="BN109" s="111"/>
      <c r="BO109" s="111"/>
      <c r="BP109" s="111"/>
      <c r="BQ109" s="110"/>
      <c r="BR109" s="110"/>
      <c r="BS109" s="110"/>
      <c r="BT109" s="110"/>
    </row>
    <row r="110" spans="66:72" ht="17.25">
      <c r="BN110" s="111"/>
      <c r="BO110" s="111"/>
      <c r="BP110" s="111"/>
      <c r="BQ110" s="110"/>
      <c r="BR110" s="110"/>
      <c r="BS110" s="110"/>
      <c r="BT110" s="110"/>
    </row>
    <row r="111" spans="66:72" ht="17.25">
      <c r="BN111" s="111"/>
      <c r="BO111" s="111"/>
      <c r="BP111" s="111"/>
      <c r="BQ111" s="110"/>
      <c r="BR111" s="110"/>
      <c r="BS111" s="110"/>
      <c r="BT111" s="110"/>
    </row>
    <row r="112" spans="66:72" ht="17.25">
      <c r="BN112" s="111"/>
      <c r="BO112" s="111"/>
      <c r="BP112" s="111"/>
      <c r="BQ112" s="110"/>
      <c r="BR112" s="110"/>
      <c r="BS112" s="110"/>
      <c r="BT112" s="110"/>
    </row>
    <row r="113" spans="66:72" ht="17.25">
      <c r="BN113" s="111"/>
      <c r="BO113" s="111"/>
      <c r="BP113" s="111"/>
      <c r="BQ113" s="110"/>
      <c r="BR113" s="110"/>
      <c r="BS113" s="110"/>
      <c r="BT113" s="110"/>
    </row>
    <row r="114" spans="66:72" ht="17.25">
      <c r="BN114" s="111"/>
      <c r="BO114" s="111"/>
      <c r="BP114" s="111"/>
      <c r="BQ114" s="110"/>
      <c r="BR114" s="110"/>
      <c r="BS114" s="110"/>
      <c r="BT114" s="110"/>
    </row>
    <row r="115" spans="66:72" ht="17.25">
      <c r="BN115" s="111"/>
      <c r="BO115" s="111"/>
      <c r="BP115" s="111"/>
      <c r="BQ115" s="110"/>
      <c r="BR115" s="110"/>
      <c r="BS115" s="110"/>
      <c r="BT115" s="110"/>
    </row>
    <row r="116" spans="66:72" ht="17.25">
      <c r="BN116" s="111"/>
      <c r="BO116" s="111"/>
      <c r="BP116" s="111"/>
      <c r="BQ116" s="110"/>
      <c r="BR116" s="110"/>
      <c r="BS116" s="110"/>
      <c r="BT116" s="110"/>
    </row>
    <row r="117" spans="66:72" ht="17.25">
      <c r="BN117" s="111"/>
      <c r="BO117" s="111"/>
      <c r="BP117" s="111"/>
      <c r="BQ117" s="110"/>
      <c r="BR117" s="110"/>
      <c r="BS117" s="110"/>
      <c r="BT117" s="110"/>
    </row>
    <row r="118" spans="66:72" ht="17.25">
      <c r="BN118" s="111"/>
      <c r="BO118" s="111"/>
      <c r="BP118" s="111"/>
      <c r="BQ118" s="110"/>
      <c r="BR118" s="110"/>
      <c r="BS118" s="110"/>
      <c r="BT118" s="110"/>
    </row>
    <row r="119" spans="66:72" ht="17.25">
      <c r="BN119" s="111"/>
      <c r="BO119" s="111"/>
      <c r="BP119" s="111"/>
      <c r="BQ119" s="110"/>
      <c r="BR119" s="110"/>
      <c r="BS119" s="110"/>
      <c r="BT119" s="110"/>
    </row>
    <row r="120" spans="66:72" ht="17.25">
      <c r="BN120" s="111"/>
      <c r="BO120" s="111"/>
      <c r="BP120" s="111"/>
      <c r="BQ120" s="110"/>
      <c r="BR120" s="110"/>
      <c r="BS120" s="110"/>
      <c r="BT120" s="110"/>
    </row>
    <row r="121" spans="66:72" ht="17.25">
      <c r="BN121" s="111"/>
      <c r="BO121" s="111"/>
      <c r="BP121" s="111"/>
      <c r="BQ121" s="110"/>
      <c r="BR121" s="110"/>
      <c r="BS121" s="110"/>
      <c r="BT121" s="110"/>
    </row>
    <row r="122" spans="66:72" ht="17.25">
      <c r="BN122" s="111"/>
      <c r="BO122" s="111"/>
      <c r="BP122" s="111"/>
      <c r="BQ122" s="110"/>
      <c r="BR122" s="110"/>
      <c r="BS122" s="110"/>
      <c r="BT122" s="110"/>
    </row>
    <row r="123" spans="66:72" ht="17.25">
      <c r="BN123" s="111"/>
      <c r="BO123" s="111"/>
      <c r="BP123" s="111"/>
      <c r="BQ123" s="110"/>
      <c r="BR123" s="110"/>
      <c r="BS123" s="110"/>
      <c r="BT123" s="110"/>
    </row>
    <row r="124" spans="66:72" ht="17.25">
      <c r="BN124" s="111"/>
      <c r="BO124" s="111"/>
      <c r="BP124" s="111"/>
      <c r="BQ124" s="110"/>
      <c r="BR124" s="110"/>
      <c r="BS124" s="110"/>
      <c r="BT124" s="110"/>
    </row>
    <row r="125" spans="66:72" ht="17.25">
      <c r="BN125" s="111"/>
      <c r="BO125" s="111"/>
      <c r="BP125" s="111"/>
      <c r="BQ125" s="110"/>
      <c r="BR125" s="110"/>
      <c r="BS125" s="110"/>
      <c r="BT125" s="110"/>
    </row>
    <row r="126" spans="66:72" ht="17.25">
      <c r="BN126" s="111"/>
      <c r="BO126" s="111"/>
      <c r="BP126" s="111"/>
      <c r="BQ126" s="110"/>
      <c r="BR126" s="110"/>
      <c r="BS126" s="110"/>
      <c r="BT126" s="110"/>
    </row>
    <row r="127" spans="66:72" ht="17.25">
      <c r="BN127" s="111"/>
      <c r="BO127" s="111"/>
      <c r="BP127" s="111"/>
      <c r="BQ127" s="110"/>
      <c r="BR127" s="110"/>
      <c r="BS127" s="110"/>
      <c r="BT127" s="110"/>
    </row>
    <row r="128" spans="66:72" ht="17.25">
      <c r="BN128" s="111"/>
      <c r="BO128" s="111"/>
      <c r="BP128" s="111"/>
      <c r="BQ128" s="110"/>
      <c r="BR128" s="110"/>
      <c r="BS128" s="110"/>
      <c r="BT128" s="110"/>
    </row>
    <row r="129" spans="66:72" ht="17.25">
      <c r="BN129" s="111"/>
      <c r="BO129" s="111"/>
      <c r="BP129" s="111"/>
      <c r="BQ129" s="110"/>
      <c r="BR129" s="110"/>
      <c r="BS129" s="110"/>
      <c r="BT129" s="110"/>
    </row>
    <row r="130" spans="66:72" ht="17.25">
      <c r="BN130" s="111"/>
      <c r="BO130" s="111"/>
      <c r="BP130" s="111"/>
      <c r="BQ130" s="110"/>
      <c r="BR130" s="110"/>
      <c r="BS130" s="110"/>
      <c r="BT130" s="110"/>
    </row>
    <row r="131" spans="66:72" ht="17.25">
      <c r="BN131" s="111"/>
      <c r="BO131" s="111"/>
      <c r="BP131" s="111"/>
      <c r="BQ131" s="110"/>
      <c r="BR131" s="110"/>
      <c r="BS131" s="110"/>
      <c r="BT131" s="110"/>
    </row>
    <row r="132" spans="66:72" ht="17.25">
      <c r="BN132" s="111"/>
      <c r="BO132" s="111"/>
      <c r="BP132" s="111"/>
      <c r="BQ132" s="110"/>
      <c r="BR132" s="110"/>
      <c r="BS132" s="110"/>
      <c r="BT132" s="110"/>
    </row>
    <row r="133" spans="66:72" ht="17.25">
      <c r="BN133" s="111"/>
      <c r="BO133" s="111"/>
      <c r="BP133" s="111"/>
      <c r="BQ133" s="110"/>
      <c r="BR133" s="110"/>
      <c r="BS133" s="110"/>
      <c r="BT133" s="110"/>
    </row>
    <row r="134" spans="66:72" ht="17.25">
      <c r="BN134" s="111"/>
      <c r="BO134" s="111"/>
      <c r="BP134" s="111"/>
      <c r="BQ134" s="110"/>
      <c r="BR134" s="110"/>
      <c r="BS134" s="110"/>
      <c r="BT134" s="110"/>
    </row>
    <row r="135" spans="66:72" ht="17.25">
      <c r="BN135" s="111"/>
      <c r="BO135" s="111"/>
      <c r="BP135" s="111"/>
      <c r="BQ135" s="110"/>
      <c r="BR135" s="110"/>
      <c r="BS135" s="110"/>
      <c r="BT135" s="110"/>
    </row>
    <row r="136" spans="66:72" ht="17.25">
      <c r="BN136" s="111"/>
      <c r="BO136" s="111"/>
      <c r="BP136" s="111"/>
      <c r="BQ136" s="110"/>
      <c r="BR136" s="110"/>
      <c r="BS136" s="110"/>
      <c r="BT136" s="110"/>
    </row>
    <row r="137" spans="66:72" ht="17.25">
      <c r="BN137" s="111"/>
      <c r="BO137" s="111"/>
      <c r="BP137" s="111"/>
      <c r="BQ137" s="110"/>
      <c r="BR137" s="110"/>
      <c r="BS137" s="110"/>
      <c r="BT137" s="110"/>
    </row>
    <row r="138" spans="66:72" ht="17.25">
      <c r="BN138" s="111"/>
      <c r="BO138" s="111"/>
      <c r="BP138" s="111"/>
      <c r="BQ138" s="110"/>
      <c r="BR138" s="110"/>
      <c r="BS138" s="110"/>
      <c r="BT138" s="110"/>
    </row>
    <row r="139" spans="66:72" ht="17.25">
      <c r="BN139" s="111"/>
      <c r="BO139" s="111"/>
      <c r="BP139" s="111"/>
      <c r="BQ139" s="110"/>
      <c r="BR139" s="110"/>
      <c r="BS139" s="110"/>
      <c r="BT139" s="110"/>
    </row>
    <row r="140" spans="66:72" ht="17.25">
      <c r="BN140" s="111"/>
      <c r="BO140" s="111"/>
      <c r="BP140" s="111"/>
      <c r="BQ140" s="110"/>
      <c r="BR140" s="110"/>
      <c r="BS140" s="110"/>
      <c r="BT140" s="110"/>
    </row>
    <row r="141" spans="66:72" ht="17.25">
      <c r="BN141" s="111"/>
      <c r="BO141" s="111"/>
      <c r="BP141" s="111"/>
      <c r="BQ141" s="110"/>
      <c r="BR141" s="110"/>
      <c r="BS141" s="110"/>
      <c r="BT141" s="110"/>
    </row>
  </sheetData>
  <autoFilter ref="A1:BT45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2014-04-16T06:10:30Z</cp:lastPrinted>
  <dcterms:created xsi:type="dcterms:W3CDTF">1996-10-14T23:33:28Z</dcterms:created>
  <dcterms:modified xsi:type="dcterms:W3CDTF">2015-06-05T03:10:39Z</dcterms:modified>
  <cp:category/>
  <cp:version/>
  <cp:contentType/>
  <cp:contentStatus/>
</cp:coreProperties>
</file>